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0" windowHeight="9120" activeTab="0"/>
  </bookViews>
  <sheets>
    <sheet name="1 кв" sheetId="1" r:id="rId1"/>
  </sheets>
  <definedNames>
    <definedName name="_xlnm.Print_Area" localSheetId="0">'1 кв'!$A$1:$F$70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<sst xmlns="http://schemas.openxmlformats.org/spreadsheetml/2006/main" count="79" uniqueCount="72">
  <si>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 -  інші видатки на соціальний  захист населення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</si>
  <si>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</si>
  <si>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</si>
  <si>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</si>
  <si>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 бюджетних установ</t>
  </si>
  <si>
    <t>Екологічний податок</t>
  </si>
  <si>
    <t>%  вико нання</t>
  </si>
  <si>
    <t>Всього доходів по спецфонду без власних надходжень установ</t>
  </si>
  <si>
    <t xml:space="preserve">         МІСЬКЕ          ФІНАНСОВЕ        УПРАВЛІННЯ           ІНФОРМУЄ</t>
  </si>
  <si>
    <t>ДОХОДИ</t>
  </si>
  <si>
    <t xml:space="preserve">виконання  </t>
  </si>
  <si>
    <t>Податок на доходи фізичних осіб</t>
  </si>
  <si>
    <t>Податок на прибуток</t>
  </si>
  <si>
    <t>Плата за надання інших адміністративних послуг</t>
  </si>
  <si>
    <t>Державне мито</t>
  </si>
  <si>
    <t xml:space="preserve">Інші надходження </t>
  </si>
  <si>
    <t>Видатки за рахунок власних надходжень бюджетних установ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</si>
  <si>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</si>
  <si>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Всього видатків по спецфонду без власних надходжень установ</t>
  </si>
  <si>
    <t>З А Г А Л Ь Н И Й       Ф О Н Д</t>
  </si>
  <si>
    <t xml:space="preserve">  - Єдиний податок</t>
  </si>
  <si>
    <t>Державне управління</t>
  </si>
  <si>
    <t xml:space="preserve"> -компенсаційні виплати на пільговий проїзд автомобільним транспортом окремим категоріям громадян</t>
  </si>
  <si>
    <t xml:space="preserve"> - компенсаційні виплати за пільговий проїзд окремих категорій громадян на залізничному транспорті</t>
  </si>
  <si>
    <t xml:space="preserve"> -надання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</si>
  <si>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Інша діяльність</t>
  </si>
  <si>
    <t xml:space="preserve">Утримання та розвиток автомобільних доріг та дорожньої інфраструктури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</si>
  <si>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</si>
  <si>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Офіційні трансферти</t>
  </si>
  <si>
    <t>Адміністративні штрафи та інші санкції</t>
  </si>
  <si>
    <t xml:space="preserve"> план періоду</t>
  </si>
  <si>
    <t>Місцеві податки і збори, з них</t>
  </si>
  <si>
    <t xml:space="preserve">    - Податок на  майно,в тому числі: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</si>
  <si>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</si>
  <si>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тис.грн</t>
  </si>
  <si>
    <t>Внутрішні податки на товари та послуги (акциз)</t>
  </si>
  <si>
    <t xml:space="preserve">        ∙ податок на нерухоме майно,     відмінне від земельної ділянки</t>
  </si>
  <si>
    <t xml:space="preserve">           ∙  плата за землю</t>
  </si>
  <si>
    <t>Усього доходів (без врахування міжбюджетних трансфертів)</t>
  </si>
  <si>
    <t>С П Е Ц І А Л Ь Н И Й    Ф О Н Д</t>
  </si>
  <si>
    <t>ВИДАТКИ</t>
  </si>
  <si>
    <t>РАЗОМ ДОХОДІВ ЗАГАЛЬНОГО ФОНДУ</t>
  </si>
  <si>
    <t>РАЗОМ  ДОХОДІВ СПЕЦІАЛЬНОГО ФОНДУ</t>
  </si>
  <si>
    <t>РАЗОМ ВИДАТКІВ ЗАГАЛЬНОГО ФОНДУ</t>
  </si>
  <si>
    <t>РАЗОМ ВИДАТКІВ СПЕЦІАЛЬНОГО ФОНДУ</t>
  </si>
  <si>
    <t>Освіта всього, в т.ч.</t>
  </si>
  <si>
    <t>Охорона здоров'я всього, в т.ч.</t>
  </si>
  <si>
    <t>Соціальний захист та соціальне забезпечення , в т.ч.</t>
  </si>
  <si>
    <t>заходи з питань дітей,сім'ї та молоді</t>
  </si>
  <si>
    <t xml:space="preserve">  - утримання та забезпечення діяльності центрів соціальних служб для  дітей та молоді</t>
  </si>
  <si>
    <t>Інші заходи громадського порядку та безпеки</t>
  </si>
  <si>
    <t xml:space="preserve"> -багатопрофільна стаціонарна медична допомога населенню</t>
  </si>
  <si>
    <t xml:space="preserve"> -первинна медична допомога населенню</t>
  </si>
  <si>
    <t>Резервний фонд</t>
  </si>
  <si>
    <t xml:space="preserve">    -надання дошкільної освіти</t>
  </si>
  <si>
    <t xml:space="preserve">     -надання загальної середньої освіти</t>
  </si>
  <si>
    <t xml:space="preserve">   -надання спеціалізованої освіти мистецькими школами</t>
  </si>
  <si>
    <t>Заходи за рахунок резервного фонду бюджету</t>
  </si>
  <si>
    <t xml:space="preserve">Інші заходи   </t>
  </si>
  <si>
    <t>Субвенція з місцевого бюджету державному бюджету</t>
  </si>
  <si>
    <t xml:space="preserve">             Виконання бюджету міської територіальної громади за І квартал 2024 року</t>
  </si>
  <si>
    <r>
      <t xml:space="preserve">виконано в І кв  2023 р </t>
    </r>
    <r>
      <rPr>
        <b/>
        <sz val="10"/>
        <rFont val="Times New Roman"/>
        <family val="1"/>
      </rPr>
      <t xml:space="preserve"> </t>
    </r>
  </si>
  <si>
    <t xml:space="preserve">% вико нання 2024р до 2023р 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</si>
  <si>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</si>
  <si>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Штрафні санкції, що застосовуються відповідно до 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</si>
  <si>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 xml:space="preserve">   - забезпечення діяльності інклюзивно - ресурсних центрів</t>
  </si>
  <si>
    <t xml:space="preserve">  -  надання позашкільної освіти</t>
  </si>
  <si>
    <t xml:space="preserve"> - забезпечення діяльності центрів професійного розвитку педагогічних працівників</t>
  </si>
  <si>
    <t>Реалізація Національної програми інформатизації</t>
  </si>
  <si>
    <t>Будівництво освітніх установ</t>
  </si>
  <si>
    <t>Будівництво інших об'єктів комунальної власності</t>
  </si>
  <si>
    <r>
      <t xml:space="preserve">виконано в І кв  2023 р </t>
    </r>
    <r>
      <rPr>
        <b/>
        <sz val="10"/>
        <rFont val="Times New Roman"/>
        <family val="1"/>
      </rPr>
      <t xml:space="preserve"> ( в співставних умовах)</t>
    </r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</si>
</sst>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0.0"/>
    <numFmt numFmtId="205" formatCode="0.000000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"/>
    <numFmt numFmtId="211" formatCode="#,##0.0_ ;[Red]\-#,##0.0\ "/>
    <numFmt numFmtId="212" formatCode="#,##0.000"/>
    <numFmt numFmtId="213" formatCode="#,##0.000000"/>
    <numFmt numFmtId="214" formatCode="#0.00"/>
    <numFmt numFmtId="215" formatCode="#,##0.00;\-#,##0.0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96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196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196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 wrapText="1"/>
    </xf>
    <xf numFmtId="196" fontId="1" fillId="0" borderId="1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196" fontId="3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196" fontId="3" fillId="0" borderId="16" xfId="0" applyNumberFormat="1" applyFont="1" applyFill="1" applyBorder="1" applyAlignment="1">
      <alignment horizontal="right"/>
    </xf>
    <xf numFmtId="196" fontId="3" fillId="0" borderId="17" xfId="0" applyNumberFormat="1" applyFont="1" applyFill="1" applyBorder="1" applyAlignment="1">
      <alignment/>
    </xf>
    <xf numFmtId="196" fontId="3" fillId="0" borderId="18" xfId="0" applyNumberFormat="1" applyFont="1" applyFill="1" applyBorder="1" applyAlignment="1">
      <alignment horizontal="right"/>
    </xf>
    <xf numFmtId="196" fontId="3" fillId="0" borderId="19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196" fontId="3" fillId="0" borderId="15" xfId="0" applyNumberFormat="1" applyFont="1" applyFill="1" applyBorder="1" applyAlignment="1">
      <alignment horizontal="right"/>
    </xf>
    <xf numFmtId="196" fontId="3" fillId="0" borderId="15" xfId="0" applyNumberFormat="1" applyFont="1" applyBorder="1" applyAlignment="1">
      <alignment horizontal="right"/>
    </xf>
    <xf numFmtId="196" fontId="3" fillId="0" borderId="2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96" fontId="3" fillId="0" borderId="21" xfId="0" applyNumberFormat="1" applyFont="1" applyBorder="1" applyAlignment="1">
      <alignment/>
    </xf>
    <xf numFmtId="196" fontId="3" fillId="0" borderId="20" xfId="0" applyNumberFormat="1" applyFont="1" applyBorder="1" applyAlignment="1">
      <alignment/>
    </xf>
    <xf numFmtId="196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196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top"/>
    </xf>
    <xf numFmtId="196" fontId="3" fillId="0" borderId="10" xfId="0" applyNumberFormat="1" applyFont="1" applyFill="1" applyBorder="1" applyAlignment="1">
      <alignment/>
    </xf>
    <xf numFmtId="196" fontId="3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3" borderId="23" xfId="0" applyFont="1" applyFill="1" applyBorder="1" applyAlignment="1">
      <alignment horizontal="justify" vertical="top" wrapText="1"/>
    </xf>
    <xf numFmtId="196" fontId="3" fillId="33" borderId="10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vertical="top" wrapText="1"/>
    </xf>
    <xf numFmtId="196" fontId="3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 wrapText="1"/>
    </xf>
    <xf numFmtId="210" fontId="6" fillId="33" borderId="10" xfId="53" applyNumberFormat="1" applyFont="1" applyFill="1" applyBorder="1" applyAlignment="1">
      <alignment horizontal="right" vertical="center"/>
      <protection/>
    </xf>
    <xf numFmtId="196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196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96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6" fontId="0" fillId="0" borderId="0" xfId="0" applyNumberFormat="1" applyFill="1" applyAlignment="1">
      <alignment/>
    </xf>
    <xf numFmtId="196" fontId="0" fillId="0" borderId="0" xfId="0" applyNumberFormat="1" applyAlignment="1">
      <alignment/>
    </xf>
    <xf numFmtId="0" fontId="3" fillId="33" borderId="25" xfId="0" applyFont="1" applyFill="1" applyBorder="1" applyAlignment="1">
      <alignment horizontal="justify" vertical="top"/>
    </xf>
    <xf numFmtId="2" fontId="3" fillId="33" borderId="12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80" zoomScaleSheetLayoutView="80" zoomScalePageLayoutView="0" workbookViewId="0" topLeftCell="A34">
      <selection activeCell="K27" sqref="K27"/>
    </sheetView>
  </sheetViews>
  <sheetFormatPr defaultColWidth="9.00390625" defaultRowHeight="12.75"/>
  <cols>
    <col min="1" max="1" width="51.25390625" style="0" customWidth="1"/>
    <col min="2" max="2" width="11.00390625" style="0" customWidth="1"/>
    <col min="3" max="3" width="10.125" style="0" customWidth="1"/>
    <col min="4" max="4" width="9.25390625" style="0" customWidth="1"/>
    <col min="5" max="5" width="9.75390625" style="0" customWidth="1"/>
    <col min="6" max="6" width="9.375" style="0" customWidth="1"/>
  </cols>
  <sheetData>
    <row r="1" spans="1:7" ht="15.75">
      <c r="A1" s="66" t="s">
        <v>8</v>
      </c>
      <c r="B1" s="66"/>
      <c r="C1" s="66"/>
      <c r="D1" s="66"/>
      <c r="E1" s="66"/>
      <c r="F1" s="66"/>
      <c r="G1" s="4"/>
    </row>
    <row r="2" spans="1:7" ht="15.75">
      <c r="A2" s="66" t="s">
        <v>60</v>
      </c>
      <c r="B2" s="66"/>
      <c r="C2" s="66"/>
      <c r="D2" s="66"/>
      <c r="E2" s="66"/>
      <c r="F2" s="66"/>
      <c r="G2" s="4"/>
    </row>
    <row r="3" spans="1:7" ht="15.75">
      <c r="A3" s="3"/>
      <c r="B3" s="4"/>
      <c r="C3" s="4"/>
      <c r="D3" s="4"/>
      <c r="E3" s="4" t="s">
        <v>34</v>
      </c>
      <c r="F3" s="4"/>
      <c r="G3" s="1"/>
    </row>
    <row r="4" spans="1:7" ht="106.5" customHeight="1">
      <c r="A4" s="12" t="s">
        <v>9</v>
      </c>
      <c r="B4" s="13" t="s">
        <v>30</v>
      </c>
      <c r="C4" s="7" t="s">
        <v>10</v>
      </c>
      <c r="D4" s="7" t="s">
        <v>6</v>
      </c>
      <c r="E4" s="7" t="s">
        <v>71</v>
      </c>
      <c r="F4" s="6" t="s">
        <v>62</v>
      </c>
      <c r="G4" s="1"/>
    </row>
    <row r="5" spans="1:7" ht="19.5" thickBot="1">
      <c r="A5" s="67" t="s">
        <v>19</v>
      </c>
      <c r="B5" s="67"/>
      <c r="C5" s="67"/>
      <c r="D5" s="67"/>
      <c r="E5" s="67"/>
      <c r="F5" s="67"/>
      <c r="G5" s="11"/>
    </row>
    <row r="6" spans="1:6" ht="15.75">
      <c r="A6" s="38" t="s">
        <v>11</v>
      </c>
      <c r="B6" s="39">
        <v>22788.5</v>
      </c>
      <c r="C6" s="39">
        <v>24419.1</v>
      </c>
      <c r="D6" s="39">
        <f aca="true" t="shared" si="0" ref="D6:D12">C6/B6*100</f>
        <v>107.15536345086336</v>
      </c>
      <c r="E6" s="39">
        <v>20028.9</v>
      </c>
      <c r="F6" s="39">
        <f aca="true" t="shared" si="1" ref="F6:F14">C6/E6*100</f>
        <v>121.91932657310186</v>
      </c>
    </row>
    <row r="7" spans="1:6" ht="15.75">
      <c r="A7" s="40" t="s">
        <v>12</v>
      </c>
      <c r="B7" s="39">
        <v>0</v>
      </c>
      <c r="C7" s="39">
        <v>28.5</v>
      </c>
      <c r="D7" s="39"/>
      <c r="E7" s="39">
        <v>16.8</v>
      </c>
      <c r="F7" s="39">
        <f t="shared" si="1"/>
        <v>169.64285714285714</v>
      </c>
    </row>
    <row r="8" spans="1:6" ht="19.5" customHeight="1">
      <c r="A8" s="41" t="s">
        <v>35</v>
      </c>
      <c r="B8" s="42">
        <v>3510</v>
      </c>
      <c r="C8" s="39">
        <v>3732.6</v>
      </c>
      <c r="D8" s="42">
        <f t="shared" si="0"/>
        <v>106.34188034188034</v>
      </c>
      <c r="E8" s="39">
        <v>2715.1</v>
      </c>
      <c r="F8" s="42">
        <f t="shared" si="1"/>
        <v>137.47559942543552</v>
      </c>
    </row>
    <row r="9" spans="1:6" ht="15.75">
      <c r="A9" s="40" t="s">
        <v>31</v>
      </c>
      <c r="B9" s="39">
        <f>B10+B13</f>
        <v>12748.9</v>
      </c>
      <c r="C9" s="39">
        <f>C10+C13</f>
        <v>13224.7</v>
      </c>
      <c r="D9" s="42">
        <f t="shared" si="0"/>
        <v>103.73208668983207</v>
      </c>
      <c r="E9" s="39">
        <v>10453.4</v>
      </c>
      <c r="F9" s="39">
        <f t="shared" si="1"/>
        <v>126.51099163908395</v>
      </c>
    </row>
    <row r="10" spans="1:6" ht="15.75">
      <c r="A10" s="43" t="s">
        <v>32</v>
      </c>
      <c r="B10" s="39">
        <f>B11+B12</f>
        <v>5931.9</v>
      </c>
      <c r="C10" s="39">
        <f>C11+C12</f>
        <v>6283.4</v>
      </c>
      <c r="D10" s="42">
        <f t="shared" si="0"/>
        <v>105.92558876582545</v>
      </c>
      <c r="E10" s="39">
        <v>6015.2</v>
      </c>
      <c r="F10" s="39">
        <f t="shared" si="1"/>
        <v>104.45870461497539</v>
      </c>
    </row>
    <row r="11" spans="1:6" ht="31.5" customHeight="1">
      <c r="A11" s="40" t="s">
        <v>36</v>
      </c>
      <c r="B11" s="39">
        <v>1886.4</v>
      </c>
      <c r="C11" s="39">
        <v>1948.2</v>
      </c>
      <c r="D11" s="39">
        <f t="shared" si="0"/>
        <v>103.27608142493638</v>
      </c>
      <c r="E11" s="39">
        <v>1991.3</v>
      </c>
      <c r="F11" s="39">
        <f t="shared" si="1"/>
        <v>97.83558479385327</v>
      </c>
    </row>
    <row r="12" spans="1:6" ht="14.25" customHeight="1">
      <c r="A12" s="41" t="s">
        <v>37</v>
      </c>
      <c r="B12" s="42">
        <v>4045.5</v>
      </c>
      <c r="C12" s="39">
        <v>4335.2</v>
      </c>
      <c r="D12" s="42">
        <f t="shared" si="0"/>
        <v>107.1610431343468</v>
      </c>
      <c r="E12" s="39">
        <v>4023.9</v>
      </c>
      <c r="F12" s="42">
        <f t="shared" si="1"/>
        <v>107.73627575237951</v>
      </c>
    </row>
    <row r="13" spans="1:6" ht="15.75">
      <c r="A13" s="40" t="s">
        <v>20</v>
      </c>
      <c r="B13" s="39">
        <v>6817</v>
      </c>
      <c r="C13" s="39">
        <v>6941.3</v>
      </c>
      <c r="D13" s="39">
        <f>C13/B13*100</f>
        <v>101.82338271967141</v>
      </c>
      <c r="E13" s="39">
        <v>4438.2</v>
      </c>
      <c r="F13" s="39">
        <f t="shared" si="1"/>
        <v>156.39899058176738</v>
      </c>
    </row>
    <row r="14" spans="1:6" ht="48" customHeight="1">
      <c r="A14" s="44" t="s">
        <v>27</v>
      </c>
      <c r="B14" s="39">
        <v>0</v>
      </c>
      <c r="C14" s="39">
        <v>4</v>
      </c>
      <c r="D14" s="39"/>
      <c r="E14" s="39">
        <v>1.1</v>
      </c>
      <c r="F14" s="39">
        <f t="shared" si="1"/>
        <v>363.6363636363636</v>
      </c>
    </row>
    <row r="15" spans="1:6" ht="15.75">
      <c r="A15" s="43" t="s">
        <v>29</v>
      </c>
      <c r="B15" s="39">
        <v>1.4</v>
      </c>
      <c r="C15" s="39">
        <v>0.7</v>
      </c>
      <c r="D15" s="39">
        <f aca="true" t="shared" si="2" ref="D15:D24">C15/B15*100</f>
        <v>50</v>
      </c>
      <c r="E15" s="39">
        <v>4.7</v>
      </c>
      <c r="F15" s="39">
        <f aca="true" t="shared" si="3" ref="F15:F22">C15/E15*100</f>
        <v>14.893617021276595</v>
      </c>
    </row>
    <row r="16" spans="1:6" ht="99.75" customHeight="1">
      <c r="A16" s="44" t="s">
        <v>64</v>
      </c>
      <c r="B16" s="39">
        <v>0</v>
      </c>
      <c r="C16" s="39">
        <v>34</v>
      </c>
      <c r="D16" s="39"/>
      <c r="E16" s="39">
        <v>0</v>
      </c>
      <c r="F16" s="39"/>
    </row>
    <row r="17" spans="1:6" ht="61.5" customHeight="1">
      <c r="A17" s="57" t="s">
        <v>63</v>
      </c>
      <c r="B17" s="39">
        <v>3.4</v>
      </c>
      <c r="C17" s="39">
        <v>3.5</v>
      </c>
      <c r="D17" s="39">
        <f t="shared" si="2"/>
        <v>102.94117647058825</v>
      </c>
      <c r="E17" s="39">
        <v>0</v>
      </c>
      <c r="F17" s="39"/>
    </row>
    <row r="18" spans="1:6" ht="17.25" customHeight="1">
      <c r="A18" s="44" t="s">
        <v>13</v>
      </c>
      <c r="B18" s="39">
        <v>421.4</v>
      </c>
      <c r="C18" s="39">
        <v>436.7</v>
      </c>
      <c r="D18" s="39">
        <f t="shared" si="2"/>
        <v>103.63075462743237</v>
      </c>
      <c r="E18" s="39">
        <v>434.1</v>
      </c>
      <c r="F18" s="39">
        <f t="shared" si="3"/>
        <v>100.59894033632804</v>
      </c>
    </row>
    <row r="19" spans="1:6" ht="48" customHeight="1">
      <c r="A19" s="44" t="s">
        <v>33</v>
      </c>
      <c r="B19" s="39">
        <v>74.1</v>
      </c>
      <c r="C19" s="39">
        <v>76.6</v>
      </c>
      <c r="D19" s="39">
        <f t="shared" si="2"/>
        <v>103.37381916329285</v>
      </c>
      <c r="E19" s="39">
        <v>67.6</v>
      </c>
      <c r="F19" s="39">
        <f t="shared" si="3"/>
        <v>113.3136094674556</v>
      </c>
    </row>
    <row r="20" spans="1:6" ht="15.75">
      <c r="A20" s="44" t="s">
        <v>14</v>
      </c>
      <c r="B20" s="39">
        <v>103.5</v>
      </c>
      <c r="C20" s="39">
        <v>103.6</v>
      </c>
      <c r="D20" s="39">
        <f>C20/B20*100</f>
        <v>100.09661835748791</v>
      </c>
      <c r="E20" s="39">
        <v>69.3</v>
      </c>
      <c r="F20" s="39">
        <f>C20/E20*100</f>
        <v>149.4949494949495</v>
      </c>
    </row>
    <row r="21" spans="1:6" ht="18.75">
      <c r="A21" s="42" t="s">
        <v>15</v>
      </c>
      <c r="B21" s="42">
        <v>5.1</v>
      </c>
      <c r="C21" s="45">
        <v>1343.3</v>
      </c>
      <c r="D21" s="42">
        <f>C21/B21*100</f>
        <v>26339.215686274507</v>
      </c>
      <c r="E21" s="45">
        <v>785</v>
      </c>
      <c r="F21" s="42">
        <f>C21/E21*100</f>
        <v>171.12101910828025</v>
      </c>
    </row>
    <row r="22" spans="1:6" ht="31.5">
      <c r="A22" s="13" t="s">
        <v>38</v>
      </c>
      <c r="B22" s="46">
        <f>B6+B7+B8+B9+B14+B15+B16+B18+B19+B20+B21+B17</f>
        <v>39656.3</v>
      </c>
      <c r="C22" s="46">
        <v>43407.249</v>
      </c>
      <c r="D22" s="42">
        <f>C22/B22*100</f>
        <v>109.45864591502486</v>
      </c>
      <c r="E22" s="46">
        <v>34576.1</v>
      </c>
      <c r="F22" s="46">
        <f t="shared" si="3"/>
        <v>125.54119464022837</v>
      </c>
    </row>
    <row r="23" spans="1:6" ht="18.75" customHeight="1">
      <c r="A23" s="13" t="s">
        <v>28</v>
      </c>
      <c r="B23" s="46">
        <v>21530.3</v>
      </c>
      <c r="C23" s="46">
        <v>21527</v>
      </c>
      <c r="D23" s="58">
        <f>C23/B23*100</f>
        <v>99.98467276350075</v>
      </c>
      <c r="E23" s="46">
        <v>22027.761</v>
      </c>
      <c r="F23" s="46">
        <f>C23/E23*100</f>
        <v>97.72668225336203</v>
      </c>
    </row>
    <row r="24" spans="1:6" ht="18.75" customHeight="1">
      <c r="A24" s="47" t="s">
        <v>41</v>
      </c>
      <c r="B24" s="46">
        <f>B22+B23</f>
        <v>61186.600000000006</v>
      </c>
      <c r="C24" s="46">
        <f>C22+C23</f>
        <v>64934.249</v>
      </c>
      <c r="D24" s="46">
        <f t="shared" si="2"/>
        <v>106.12495056107056</v>
      </c>
      <c r="E24" s="46">
        <f>E22+E23</f>
        <v>56603.861</v>
      </c>
      <c r="F24" s="46">
        <f>C24/E24*100</f>
        <v>114.71699607205241</v>
      </c>
    </row>
    <row r="25" spans="1:6" ht="15.75">
      <c r="A25" s="59" t="s">
        <v>39</v>
      </c>
      <c r="B25" s="60"/>
      <c r="C25" s="60"/>
      <c r="D25" s="60"/>
      <c r="E25" s="60"/>
      <c r="F25" s="61"/>
    </row>
    <row r="26" spans="1:6" ht="15.75">
      <c r="A26" s="48" t="s">
        <v>5</v>
      </c>
      <c r="B26" s="48">
        <v>4.3</v>
      </c>
      <c r="C26" s="49">
        <v>7.4104</v>
      </c>
      <c r="D26" s="49">
        <f>C26/B26*100</f>
        <v>172.33488372093024</v>
      </c>
      <c r="E26" s="49">
        <v>33.924</v>
      </c>
      <c r="F26" s="49">
        <f>C26/E26*100</f>
        <v>21.844122155406204</v>
      </c>
    </row>
    <row r="27" spans="1:6" ht="61.5" customHeight="1">
      <c r="A27" s="50" t="s">
        <v>17</v>
      </c>
      <c r="B27" s="42">
        <v>3.8</v>
      </c>
      <c r="C27" s="42">
        <v>0</v>
      </c>
      <c r="D27" s="49"/>
      <c r="E27" s="42">
        <v>13.047</v>
      </c>
      <c r="F27" s="49">
        <f>C27/E27*100</f>
        <v>0</v>
      </c>
    </row>
    <row r="28" spans="1:6" ht="31.5">
      <c r="A28" s="13" t="s">
        <v>7</v>
      </c>
      <c r="B28" s="46">
        <f>B26+B27</f>
        <v>8.1</v>
      </c>
      <c r="C28" s="46">
        <f>C26+C27</f>
        <v>7.4104</v>
      </c>
      <c r="D28" s="39">
        <f>C28/B28*100</f>
        <v>91.48641975308642</v>
      </c>
      <c r="E28" s="46">
        <f>E26+E27</f>
        <v>46.971000000000004</v>
      </c>
      <c r="F28" s="46">
        <f>F26+F27</f>
        <v>21.844122155406204</v>
      </c>
    </row>
    <row r="29" spans="1:6" ht="15.75">
      <c r="A29" s="51" t="s">
        <v>4</v>
      </c>
      <c r="B29" s="46">
        <v>5323.18431</v>
      </c>
      <c r="C29" s="46">
        <v>2406.873</v>
      </c>
      <c r="D29" s="39">
        <f>C29/B29*100</f>
        <v>45.21491009579565</v>
      </c>
      <c r="E29" s="46">
        <v>1185.8</v>
      </c>
      <c r="F29" s="52">
        <f>C29/E29*100</f>
        <v>202.97461629279812</v>
      </c>
    </row>
    <row r="30" spans="1:6" ht="23.25" customHeight="1">
      <c r="A30" s="53" t="s">
        <v>42</v>
      </c>
      <c r="B30" s="46">
        <f>B28+B29</f>
        <v>5331.28431</v>
      </c>
      <c r="C30" s="46">
        <f>C28+C29</f>
        <v>2414.2834000000003</v>
      </c>
      <c r="D30" s="46">
        <f>C30/B30*100</f>
        <v>45.28521196049288</v>
      </c>
      <c r="E30" s="46">
        <f>E28+E29</f>
        <v>1232.771</v>
      </c>
      <c r="F30" s="46">
        <f>C30/E30*100</f>
        <v>195.8420014747265</v>
      </c>
    </row>
    <row r="32" spans="1:6" ht="63" customHeight="1">
      <c r="A32" s="12" t="s">
        <v>40</v>
      </c>
      <c r="B32" s="13" t="s">
        <v>30</v>
      </c>
      <c r="C32" s="13" t="s">
        <v>10</v>
      </c>
      <c r="D32" s="7" t="s">
        <v>6</v>
      </c>
      <c r="E32" s="7" t="s">
        <v>61</v>
      </c>
      <c r="F32" s="6" t="s">
        <v>62</v>
      </c>
    </row>
    <row r="33" spans="1:6" s="37" customFormat="1" ht="19.5" thickBot="1">
      <c r="A33" s="62" t="s">
        <v>19</v>
      </c>
      <c r="B33" s="62"/>
      <c r="C33" s="62"/>
      <c r="D33" s="62"/>
      <c r="E33" s="62"/>
      <c r="F33" s="62"/>
    </row>
    <row r="34" spans="1:6" ht="15.75">
      <c r="A34" s="50" t="s">
        <v>21</v>
      </c>
      <c r="B34" s="17">
        <v>9273.2</v>
      </c>
      <c r="C34" s="25">
        <v>7398.1</v>
      </c>
      <c r="D34" s="18">
        <f aca="true" t="shared" si="4" ref="D34:D44">C34/B34*100</f>
        <v>79.77936418927662</v>
      </c>
      <c r="E34" s="17">
        <v>7285.4</v>
      </c>
      <c r="F34" s="19">
        <f aca="true" t="shared" si="5" ref="F34:F43">C34/E34*100</f>
        <v>101.54692947538915</v>
      </c>
    </row>
    <row r="35" spans="1:6" ht="15.75">
      <c r="A35" s="50" t="s">
        <v>45</v>
      </c>
      <c r="B35" s="17">
        <v>45197.1</v>
      </c>
      <c r="C35" s="25">
        <v>35178.1</v>
      </c>
      <c r="D35" s="20">
        <f t="shared" si="4"/>
        <v>77.83264855488515</v>
      </c>
      <c r="E35" s="17">
        <v>29185.9</v>
      </c>
      <c r="F35" s="21">
        <f t="shared" si="5"/>
        <v>120.53114688942262</v>
      </c>
    </row>
    <row r="36" spans="1:6" ht="15.75">
      <c r="A36" s="50" t="s">
        <v>54</v>
      </c>
      <c r="B36" s="17">
        <v>11994.9</v>
      </c>
      <c r="C36" s="17">
        <v>7601.8</v>
      </c>
      <c r="D36" s="20">
        <f t="shared" si="4"/>
        <v>63.37526782215775</v>
      </c>
      <c r="E36" s="17">
        <v>6800.9</v>
      </c>
      <c r="F36" s="21">
        <f t="shared" si="5"/>
        <v>111.77638253760533</v>
      </c>
    </row>
    <row r="37" spans="1:6" ht="15.75">
      <c r="A37" s="50" t="s">
        <v>55</v>
      </c>
      <c r="B37" s="25">
        <f>11038.2+16768.9</f>
        <v>27807.100000000002</v>
      </c>
      <c r="C37" s="25">
        <f>7988+15198.8</f>
        <v>23186.8</v>
      </c>
      <c r="D37" s="20">
        <f t="shared" si="4"/>
        <v>83.38445936469462</v>
      </c>
      <c r="E37" s="25">
        <v>18742.800000000003</v>
      </c>
      <c r="F37" s="21">
        <f t="shared" si="5"/>
        <v>123.71043814157967</v>
      </c>
    </row>
    <row r="38" spans="1:6" ht="15.75">
      <c r="A38" s="50" t="s">
        <v>66</v>
      </c>
      <c r="B38" s="25">
        <v>992.6</v>
      </c>
      <c r="C38" s="25">
        <v>698.4</v>
      </c>
      <c r="D38" s="20">
        <f t="shared" si="4"/>
        <v>70.36066895023171</v>
      </c>
      <c r="E38" s="25">
        <v>629.4</v>
      </c>
      <c r="F38" s="21">
        <f t="shared" si="5"/>
        <v>110.96282173498571</v>
      </c>
    </row>
    <row r="39" spans="1:6" ht="31.5">
      <c r="A39" s="50" t="s">
        <v>65</v>
      </c>
      <c r="B39" s="25">
        <f>131.9+344.7</f>
        <v>476.6</v>
      </c>
      <c r="C39" s="25">
        <f>61.4+337</f>
        <v>398.4</v>
      </c>
      <c r="D39" s="20">
        <f t="shared" si="4"/>
        <v>83.59211078472512</v>
      </c>
      <c r="E39" s="25">
        <f>51.4+307.3</f>
        <v>358.7</v>
      </c>
      <c r="F39" s="21">
        <f t="shared" si="5"/>
        <v>111.06774463339839</v>
      </c>
    </row>
    <row r="40" spans="1:6" ht="31.5">
      <c r="A40" s="50" t="s">
        <v>67</v>
      </c>
      <c r="B40" s="25">
        <v>376.3</v>
      </c>
      <c r="C40" s="25">
        <v>298.9</v>
      </c>
      <c r="D40" s="20">
        <f t="shared" si="4"/>
        <v>79.43130480999201</v>
      </c>
      <c r="E40" s="25">
        <v>209.2</v>
      </c>
      <c r="F40" s="21">
        <f t="shared" si="5"/>
        <v>142.87762906309752</v>
      </c>
    </row>
    <row r="41" spans="1:6" ht="31.5">
      <c r="A41" s="50" t="s">
        <v>56</v>
      </c>
      <c r="B41" s="17">
        <v>1938.2</v>
      </c>
      <c r="C41" s="25">
        <v>1633.3</v>
      </c>
      <c r="D41" s="20">
        <f t="shared" si="4"/>
        <v>84.26890929728613</v>
      </c>
      <c r="E41" s="17">
        <v>1257</v>
      </c>
      <c r="F41" s="21">
        <f t="shared" si="5"/>
        <v>129.93635640413683</v>
      </c>
    </row>
    <row r="42" spans="1:6" ht="15.75">
      <c r="A42" s="50" t="s">
        <v>46</v>
      </c>
      <c r="B42" s="17">
        <v>6818.8</v>
      </c>
      <c r="C42" s="25">
        <v>3249.8</v>
      </c>
      <c r="D42" s="20">
        <f t="shared" si="4"/>
        <v>47.65941221329266</v>
      </c>
      <c r="E42" s="17">
        <v>3083.7</v>
      </c>
      <c r="F42" s="21">
        <f t="shared" si="5"/>
        <v>105.3863864837695</v>
      </c>
    </row>
    <row r="43" spans="1:6" ht="18" customHeight="1">
      <c r="A43" s="50" t="s">
        <v>51</v>
      </c>
      <c r="B43" s="17">
        <v>5039.3</v>
      </c>
      <c r="C43" s="25">
        <v>2167.4</v>
      </c>
      <c r="D43" s="20">
        <f t="shared" si="4"/>
        <v>43.009941857003945</v>
      </c>
      <c r="E43" s="17">
        <v>2126</v>
      </c>
      <c r="F43" s="21">
        <f t="shared" si="5"/>
        <v>101.94731890874881</v>
      </c>
    </row>
    <row r="44" spans="1:6" ht="15.75">
      <c r="A44" s="50" t="s">
        <v>52</v>
      </c>
      <c r="B44" s="17">
        <v>1779.5</v>
      </c>
      <c r="C44" s="25">
        <v>1082.4</v>
      </c>
      <c r="D44" s="20">
        <f t="shared" si="4"/>
        <v>60.826074740095535</v>
      </c>
      <c r="E44" s="17">
        <v>957.6</v>
      </c>
      <c r="F44" s="21">
        <f>C44/E44*100</f>
        <v>113.03258145363408</v>
      </c>
    </row>
    <row r="45" spans="1:6" ht="18" customHeight="1">
      <c r="A45" s="50" t="s">
        <v>47</v>
      </c>
      <c r="B45" s="33">
        <v>4175.1</v>
      </c>
      <c r="C45" s="25">
        <v>3411.1</v>
      </c>
      <c r="D45" s="24">
        <f aca="true" t="shared" si="6" ref="D45:D50">C45/B45*100</f>
        <v>81.70103710090775</v>
      </c>
      <c r="E45" s="33">
        <v>2754.9</v>
      </c>
      <c r="F45" s="26">
        <f aca="true" t="shared" si="7" ref="F45:F50">C45/E45*100</f>
        <v>123.81937638389778</v>
      </c>
    </row>
    <row r="46" spans="1:6" ht="15.75">
      <c r="A46" s="50" t="s">
        <v>48</v>
      </c>
      <c r="B46" s="30">
        <v>45.9</v>
      </c>
      <c r="C46" s="30">
        <v>2.7</v>
      </c>
      <c r="D46" s="16">
        <f t="shared" si="6"/>
        <v>5.882352941176471</v>
      </c>
      <c r="E46" s="30">
        <v>1.5</v>
      </c>
      <c r="F46" s="28">
        <f t="shared" si="7"/>
        <v>180</v>
      </c>
    </row>
    <row r="47" spans="1:6" ht="32.25" customHeight="1">
      <c r="A47" s="50" t="s">
        <v>22</v>
      </c>
      <c r="B47" s="33">
        <v>1000.4</v>
      </c>
      <c r="C47" s="25">
        <v>904</v>
      </c>
      <c r="D47" s="25">
        <f t="shared" si="6"/>
        <v>90.36385445821672</v>
      </c>
      <c r="E47" s="33">
        <v>737.1</v>
      </c>
      <c r="F47" s="29">
        <f t="shared" si="7"/>
        <v>122.64278930945598</v>
      </c>
    </row>
    <row r="48" spans="1:6" ht="47.25">
      <c r="A48" s="50" t="s">
        <v>23</v>
      </c>
      <c r="B48" s="23">
        <v>22.5</v>
      </c>
      <c r="C48" s="17">
        <v>12.7</v>
      </c>
      <c r="D48" s="25">
        <f t="shared" si="6"/>
        <v>56.44444444444444</v>
      </c>
      <c r="E48" s="23">
        <v>15.8</v>
      </c>
      <c r="F48" s="29">
        <f t="shared" si="7"/>
        <v>80.37974683544303</v>
      </c>
    </row>
    <row r="49" spans="1:6" ht="46.5" customHeight="1">
      <c r="A49" s="50" t="s">
        <v>24</v>
      </c>
      <c r="B49" s="27">
        <v>1333.1</v>
      </c>
      <c r="C49" s="30">
        <v>1108.1</v>
      </c>
      <c r="D49" s="30">
        <f t="shared" si="6"/>
        <v>83.12204635811267</v>
      </c>
      <c r="E49" s="27">
        <v>1097.9</v>
      </c>
      <c r="F49" s="28">
        <f t="shared" si="7"/>
        <v>100.92904636123508</v>
      </c>
    </row>
    <row r="50" spans="1:6" ht="31.5" customHeight="1">
      <c r="A50" s="50" t="s">
        <v>49</v>
      </c>
      <c r="B50" s="36">
        <v>406.7</v>
      </c>
      <c r="C50" s="36">
        <v>349.7</v>
      </c>
      <c r="D50" s="30">
        <f t="shared" si="6"/>
        <v>85.9847553479223</v>
      </c>
      <c r="E50" s="36">
        <v>272.2</v>
      </c>
      <c r="F50" s="28">
        <f t="shared" si="7"/>
        <v>128.47171197648788</v>
      </c>
    </row>
    <row r="51" spans="1:6" ht="15.75">
      <c r="A51" s="50" t="s">
        <v>0</v>
      </c>
      <c r="B51" s="25">
        <f>B45-B46-B47-B48-B49-B50</f>
        <v>1366.5000000000007</v>
      </c>
      <c r="C51" s="25">
        <f>C45-C46-C47-C48-C49-C50</f>
        <v>1033.9000000000003</v>
      </c>
      <c r="D51" s="25">
        <f aca="true" t="shared" si="8" ref="D51:D60">C51/B51*100</f>
        <v>75.66044639590193</v>
      </c>
      <c r="E51" s="25">
        <v>630.4000000000001</v>
      </c>
      <c r="F51" s="28">
        <f aca="true" t="shared" si="9" ref="F51:F60">C51/E51*100</f>
        <v>164.0069796954315</v>
      </c>
    </row>
    <row r="52" spans="1:6" ht="15.75">
      <c r="A52" s="50" t="s">
        <v>2</v>
      </c>
      <c r="B52" s="25">
        <v>416.8</v>
      </c>
      <c r="C52" s="25">
        <v>314.9</v>
      </c>
      <c r="D52" s="25">
        <f t="shared" si="8"/>
        <v>75.5518234165067</v>
      </c>
      <c r="E52" s="25">
        <v>308.4</v>
      </c>
      <c r="F52" s="28">
        <f t="shared" si="9"/>
        <v>102.10765239948118</v>
      </c>
    </row>
    <row r="53" spans="1:6" ht="15.75">
      <c r="A53" s="50" t="s">
        <v>3</v>
      </c>
      <c r="B53" s="25">
        <v>1547.9</v>
      </c>
      <c r="C53" s="25">
        <v>1258.3</v>
      </c>
      <c r="D53" s="25">
        <f t="shared" si="8"/>
        <v>81.29078105820788</v>
      </c>
      <c r="E53" s="25">
        <v>1070</v>
      </c>
      <c r="F53" s="28">
        <f t="shared" si="9"/>
        <v>117.5981308411215</v>
      </c>
    </row>
    <row r="54" spans="1:6" ht="15.75">
      <c r="A54" s="50" t="s">
        <v>1</v>
      </c>
      <c r="B54" s="17">
        <v>5776.6</v>
      </c>
      <c r="C54" s="25">
        <v>3942.2</v>
      </c>
      <c r="D54" s="25">
        <f t="shared" si="8"/>
        <v>68.24429595263649</v>
      </c>
      <c r="E54" s="17">
        <v>2865.6</v>
      </c>
      <c r="F54" s="28">
        <f t="shared" si="9"/>
        <v>137.56979341150196</v>
      </c>
    </row>
    <row r="55" spans="1:6" ht="31.5">
      <c r="A55" s="50" t="s">
        <v>26</v>
      </c>
      <c r="B55" s="33">
        <v>50</v>
      </c>
      <c r="C55" s="33">
        <v>0</v>
      </c>
      <c r="D55" s="32">
        <f t="shared" si="8"/>
        <v>0</v>
      </c>
      <c r="E55" s="33">
        <v>0</v>
      </c>
      <c r="F55" s="28"/>
    </row>
    <row r="56" spans="1:6" ht="17.25" customHeight="1">
      <c r="A56" s="50" t="s">
        <v>68</v>
      </c>
      <c r="B56" s="17">
        <v>21.7</v>
      </c>
      <c r="C56" s="33">
        <v>0</v>
      </c>
      <c r="D56" s="32">
        <f t="shared" si="8"/>
        <v>0</v>
      </c>
      <c r="E56" s="17">
        <v>0</v>
      </c>
      <c r="F56" s="32"/>
    </row>
    <row r="57" spans="1:6" ht="17.25" customHeight="1">
      <c r="A57" s="50" t="s">
        <v>50</v>
      </c>
      <c r="B57" s="17">
        <v>226.9</v>
      </c>
      <c r="C57" s="33">
        <v>121.9</v>
      </c>
      <c r="D57" s="32">
        <f t="shared" si="8"/>
        <v>53.72410753635963</v>
      </c>
      <c r="E57" s="17">
        <v>113.7</v>
      </c>
      <c r="F57" s="28">
        <f t="shared" si="9"/>
        <v>107.21196130167108</v>
      </c>
    </row>
    <row r="58" spans="1:6" ht="18" customHeight="1">
      <c r="A58" s="50" t="s">
        <v>58</v>
      </c>
      <c r="B58" s="25">
        <v>21.1</v>
      </c>
      <c r="C58" s="25">
        <v>0</v>
      </c>
      <c r="D58" s="32">
        <f t="shared" si="8"/>
        <v>0</v>
      </c>
      <c r="E58" s="25">
        <v>0</v>
      </c>
      <c r="F58" s="28"/>
    </row>
    <row r="59" spans="1:6" ht="17.25" customHeight="1">
      <c r="A59" s="50" t="s">
        <v>53</v>
      </c>
      <c r="B59" s="25">
        <v>1000</v>
      </c>
      <c r="C59" s="25">
        <v>0</v>
      </c>
      <c r="D59" s="32">
        <f t="shared" si="8"/>
        <v>0</v>
      </c>
      <c r="E59" s="25">
        <v>0</v>
      </c>
      <c r="F59" s="28"/>
    </row>
    <row r="60" spans="1:6" ht="17.25" customHeight="1">
      <c r="A60" s="50" t="s">
        <v>59</v>
      </c>
      <c r="B60" s="17">
        <v>1229.9</v>
      </c>
      <c r="C60" s="17">
        <v>0</v>
      </c>
      <c r="D60" s="32">
        <f t="shared" si="8"/>
        <v>0</v>
      </c>
      <c r="E60" s="17">
        <v>126.2</v>
      </c>
      <c r="F60" s="32">
        <f t="shared" si="9"/>
        <v>0</v>
      </c>
    </row>
    <row r="61" spans="1:6" ht="22.5" customHeight="1">
      <c r="A61" s="9" t="s">
        <v>43</v>
      </c>
      <c r="B61" s="8">
        <f>B34+B35+B42+B45+B52+B53+B54+B55+B56+B58+B60+B59+B57</f>
        <v>75755.09999999999</v>
      </c>
      <c r="C61" s="8">
        <f>C34+C35+C42+C45+C52+C53+C54+C55+C56+C58+C60+C59+C57</f>
        <v>54874.4</v>
      </c>
      <c r="D61" s="10">
        <f>C61/B61*100</f>
        <v>72.43657522727844</v>
      </c>
      <c r="E61" s="8">
        <f>E34+E35+E42+E45+E52+E53+E54+E55+E56+E58+E60+E59+E57</f>
        <v>46793.799999999996</v>
      </c>
      <c r="F61" s="8">
        <f>C61/E61*100</f>
        <v>117.26852702708479</v>
      </c>
    </row>
    <row r="62" spans="1:8" s="37" customFormat="1" ht="20.25" customHeight="1">
      <c r="A62" s="63" t="s">
        <v>39</v>
      </c>
      <c r="B62" s="64"/>
      <c r="C62" s="64"/>
      <c r="D62" s="64"/>
      <c r="E62" s="64"/>
      <c r="F62" s="65"/>
      <c r="G62" s="55"/>
      <c r="H62" s="55"/>
    </row>
    <row r="63" spans="1:6" ht="15.75">
      <c r="A63" s="34" t="s">
        <v>69</v>
      </c>
      <c r="B63" s="32">
        <v>596.4</v>
      </c>
      <c r="C63" s="35">
        <v>0</v>
      </c>
      <c r="D63" s="33">
        <f>C63/B63*100</f>
        <v>0</v>
      </c>
      <c r="E63" s="35">
        <v>0</v>
      </c>
      <c r="F63" s="33"/>
    </row>
    <row r="64" spans="1:6" ht="17.25" customHeight="1">
      <c r="A64" s="22" t="s">
        <v>70</v>
      </c>
      <c r="B64" s="33">
        <v>800</v>
      </c>
      <c r="C64" s="32">
        <v>0</v>
      </c>
      <c r="D64" s="33">
        <f>C64/B64*100</f>
        <v>0</v>
      </c>
      <c r="E64" s="33">
        <v>0</v>
      </c>
      <c r="F64" s="33"/>
    </row>
    <row r="65" spans="1:6" ht="18.75" customHeight="1">
      <c r="A65" s="15" t="s">
        <v>57</v>
      </c>
      <c r="B65" s="33">
        <v>0</v>
      </c>
      <c r="C65" s="32">
        <v>0</v>
      </c>
      <c r="D65" s="33"/>
      <c r="E65" s="33">
        <v>58.5</v>
      </c>
      <c r="F65" s="33">
        <f>C65/E65*100</f>
        <v>0</v>
      </c>
    </row>
    <row r="66" spans="1:6" ht="15.75">
      <c r="A66" s="31" t="s">
        <v>25</v>
      </c>
      <c r="B66" s="33">
        <v>8.1</v>
      </c>
      <c r="C66" s="33">
        <v>0</v>
      </c>
      <c r="D66" s="33">
        <f>C66/B66*100</f>
        <v>0</v>
      </c>
      <c r="E66" s="33">
        <v>0</v>
      </c>
      <c r="F66" s="33"/>
    </row>
    <row r="67" spans="1:6" ht="19.5" customHeight="1">
      <c r="A67" s="31" t="s">
        <v>59</v>
      </c>
      <c r="B67" s="33">
        <v>4224.5</v>
      </c>
      <c r="C67" s="33">
        <v>3940</v>
      </c>
      <c r="D67" s="33">
        <f>C67/B67*100</f>
        <v>93.26547520416617</v>
      </c>
      <c r="E67" s="33">
        <v>650</v>
      </c>
      <c r="F67" s="33">
        <f>C67/E67*100</f>
        <v>606.1538461538462</v>
      </c>
    </row>
    <row r="68" spans="1:6" ht="31.5">
      <c r="A68" s="6" t="s">
        <v>18</v>
      </c>
      <c r="B68" s="2">
        <f>SUM(B63:B67)</f>
        <v>5629</v>
      </c>
      <c r="C68" s="2">
        <f>SUM(C63:C67)</f>
        <v>3940</v>
      </c>
      <c r="D68" s="5">
        <f>C68/B68*100</f>
        <v>69.99467045656422</v>
      </c>
      <c r="E68" s="2">
        <f>SUM(E63:E67)</f>
        <v>708.5</v>
      </c>
      <c r="F68" s="5">
        <f>C68/E68*100</f>
        <v>556.1044460127029</v>
      </c>
    </row>
    <row r="69" spans="1:8" ht="31.5">
      <c r="A69" s="6" t="s">
        <v>16</v>
      </c>
      <c r="B69" s="2">
        <v>5411.4</v>
      </c>
      <c r="C69" s="5">
        <v>2136.7</v>
      </c>
      <c r="D69" s="5">
        <f>C69/B69*100</f>
        <v>39.48516095649924</v>
      </c>
      <c r="E69" s="5">
        <v>1097</v>
      </c>
      <c r="F69" s="5">
        <f>C69/E69*100</f>
        <v>194.77666362807656</v>
      </c>
      <c r="G69" s="56"/>
      <c r="H69" s="56"/>
    </row>
    <row r="70" spans="1:6" ht="23.25" customHeight="1">
      <c r="A70" s="14" t="s">
        <v>44</v>
      </c>
      <c r="B70" s="2">
        <f>B68+B69</f>
        <v>11040.4</v>
      </c>
      <c r="C70" s="2">
        <f>C68+C69</f>
        <v>6076.7</v>
      </c>
      <c r="D70" s="5">
        <f>C70/B70*100</f>
        <v>55.040578239918844</v>
      </c>
      <c r="E70" s="2">
        <f>E68+E69</f>
        <v>1805.5</v>
      </c>
      <c r="F70" s="5">
        <f>C70/E70*100</f>
        <v>336.566048186098</v>
      </c>
    </row>
    <row r="71" ht="22.5" customHeight="1">
      <c r="A71" s="54"/>
    </row>
  </sheetData>
  <sheetProtection/>
  <mergeCells count="6">
    <mergeCell ref="A25:F25"/>
    <mergeCell ref="A33:F33"/>
    <mergeCell ref="A62:F62"/>
    <mergeCell ref="A2:F2"/>
    <mergeCell ref="A1:F1"/>
    <mergeCell ref="A5:F5"/>
  </mergeCells>
  <printOptions/>
  <pageMargins left="0.7086614173228347" right="0.31496062992125984" top="0.35433070866141736" bottom="0.31496062992125984" header="0.31496062992125984" footer="0.31496062992125984"/>
  <pageSetup horizontalDpi="600" verticalDpi="600" orientation="portrait" paperSize="9" scale="90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2024-04-03T09:50:47Z</cp:lastPrinted>
  <dcterms:created xsi:type="dcterms:W3CDTF">2008-11-20T12:12:02Z</dcterms:created>
  <dcterms:modified xsi:type="dcterms:W3CDTF">2024-04-03T09:53:09Z</dcterms:modified>
  <cp:category/>
  <cp:version/>
  <cp:contentType/>
  <cp:contentStatus/>
</cp:coreProperties>
</file>