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250" windowHeight="979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'Лист1'!$A$1:$K$88</definedName>
  </definedNames>
  <calcPr fullCalcOnLoad="1"/>
</workbook>
</file>

<file path=xl/sharedStrings.xml><?xml version="1.0" encoding="utf-8"?>
<sst xmlns="http://schemas.openxmlformats.org/spreadsheetml/2006/main" count="175" uniqueCount="130">
  <si>
    <t>Код</t>
  </si>
  <si>
    <t>0100</t>
  </si>
  <si>
    <t>Державне управління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</si>
  <si>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</si>
  <si>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</si>
  <si>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</si>
  <si>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</si>
  <si>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</si>
  <si>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</si>
  <si>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</si>
  <si>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</si>
  <si>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</si>
  <si>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</si>
  <si>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Організація та проведення громадських робіт</t>
  </si>
  <si>
    <t>4000</t>
  </si>
  <si>
    <t>5000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</si>
  <si>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</si>
  <si>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</si>
  <si>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</si>
  <si>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Сприяння розвитку малого та середнього підприємництва</t>
  </si>
  <si>
    <t>8000</t>
  </si>
  <si>
    <t xml:space="preserve"> </t>
  </si>
  <si>
    <t>Найменування</t>
  </si>
  <si>
    <t xml:space="preserve">% виконання </t>
  </si>
  <si>
    <t>Додаток 2</t>
  </si>
  <si>
    <t>Міський голова</t>
  </si>
  <si>
    <t>0210150</t>
  </si>
  <si>
    <t>0210180</t>
  </si>
  <si>
    <t>Інша діяльність у сфері державного управління</t>
  </si>
  <si>
    <t>0610160</t>
  </si>
  <si>
    <t>0810160</t>
  </si>
  <si>
    <t>1010160</t>
  </si>
  <si>
    <t>1210160</t>
  </si>
  <si>
    <t>3710160</t>
  </si>
  <si>
    <t>0611010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</si>
  <si>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</si>
  <si>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</si>
  <si>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</si>
  <si>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</si>
  <si>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</si>
  <si>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0213131</t>
  </si>
  <si>
    <t>Здійснення заходів та реалізація проектів на виконання Державної цільової соціальної програми `Молодь України`</t>
  </si>
  <si>
    <t>0813033</t>
  </si>
  <si>
    <t>0813035</t>
  </si>
  <si>
    <t>0813104</t>
  </si>
  <si>
    <t>0813121</t>
  </si>
  <si>
    <t>0813242</t>
  </si>
  <si>
    <t>Інші заходи у сфері соціального захисту і соціального забезпечення</t>
  </si>
  <si>
    <t>1213210</t>
  </si>
  <si>
    <t>Культура i мистецтво</t>
  </si>
  <si>
    <t>1014030</t>
  </si>
  <si>
    <t>Забезпечення діяльності бібліотек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</si>
  <si>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</si>
  <si>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</si>
  <si>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</si>
  <si>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</si>
  <si>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Фiзична культура i спорт</t>
  </si>
  <si>
    <t>0615031</t>
  </si>
  <si>
    <t>1216014</t>
  </si>
  <si>
    <t>Забезпечення збору та вивезення сміття і відходів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</si>
  <si>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</si>
  <si>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</si>
  <si>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</si>
  <si>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Організація благоустрою населених пунктів</t>
  </si>
  <si>
    <t>7000</t>
  </si>
  <si>
    <t>Економічна діяльність</t>
  </si>
  <si>
    <t>0217610</t>
  </si>
  <si>
    <t>Інша діяльність</t>
  </si>
  <si>
    <t>0218120</t>
  </si>
  <si>
    <t>Заходи з організації рятування на водах</t>
  </si>
  <si>
    <t>9000</t>
  </si>
  <si>
    <t>Міжбюджетні трансферти</t>
  </si>
  <si>
    <t>1218340</t>
  </si>
  <si>
    <t>Природоохоронні заходи за рахунок цільових фондів</t>
  </si>
  <si>
    <t>Власні надходження бюджетних установ</t>
  </si>
  <si>
    <t>1218230</t>
  </si>
  <si>
    <t>Інші заходи громадського порядку та безпеки</t>
  </si>
  <si>
    <t>Надання позашкільної освіти закладами позашкільної освіти, заходи із позашкільної роботи з дітьми</t>
  </si>
  <si>
    <t>Багатопрофільна стаціонарна медична допомога населенню</t>
  </si>
  <si>
    <t>0212010</t>
  </si>
  <si>
    <t>0813050</t>
  </si>
  <si>
    <t>1213242</t>
  </si>
  <si>
    <t>Пільгове медичне обслуговування осіб, які постраждали внаслідок Чорнобильської катастрофи</t>
  </si>
  <si>
    <t>Надання пільг окремим категоріям громадян з оплати послуг зв`язку</t>
  </si>
  <si>
    <t>0813032</t>
  </si>
  <si>
    <t>РАЗОМ ВИДАТКІВ</t>
  </si>
  <si>
    <t>Виконання</t>
  </si>
  <si>
    <t>загальний фонд</t>
  </si>
  <si>
    <t>спеціальний фонд</t>
  </si>
  <si>
    <t>разом</t>
  </si>
  <si>
    <t>грн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</si>
  <si>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</si>
  <si>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</si>
  <si>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>0611031</t>
  </si>
  <si>
    <t>0611070</t>
  </si>
  <si>
    <t>0611141</t>
  </si>
  <si>
    <t>0611142</t>
  </si>
  <si>
    <t>0611151</t>
  </si>
  <si>
    <t>0611152</t>
  </si>
  <si>
    <t>0611160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</si>
  <si>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</si>
  <si>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</si>
  <si>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</si>
  <si>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1011080</t>
  </si>
  <si>
    <t>Утримання та забезпечення діяльності центрів соціальних служб</t>
  </si>
  <si>
    <t>3718710</t>
  </si>
  <si>
    <t>Резервний фонд місцевого бюджету</t>
  </si>
  <si>
    <t>Надання спеціалізованої освіти мистецькими школами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</si>
  <si>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</si>
  <si>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</si>
  <si>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</si>
  <si>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</si>
  <si>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Дмитро  ЗРАЖЕВСЬКИЙ</t>
  </si>
  <si>
    <t xml:space="preserve">План 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</si>
  <si>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</si>
  <si>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</si>
  <si>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 xml:space="preserve">ВСЬОГО </t>
  </si>
  <si>
    <t>Видатки бюджету міської територіальної громади за  1 квартал 2024 року</t>
  </si>
  <si>
    <t>0813112</t>
  </si>
  <si>
    <t>Заходи державної політики з питань дітей та їх соціального захисту</t>
  </si>
  <si>
    <t>0215061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</si>
  <si>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</si>
  <si>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0217520</t>
  </si>
  <si>
    <t>Реалізація Національної програми інформатизації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</si>
  <si>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</si>
  <si>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</si>
  <si>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Будівництво освітніх установ та закладів</t>
  </si>
  <si>
    <t>Будівництво інших об`єктів комунальної власності</t>
  </si>
  <si>
    <t xml:space="preserve"> 0617321</t>
  </si>
  <si>
    <t>до рішення міської ради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</si>
</sst>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59">
    <font>
      <sz val="10"/>
      <color theme="1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8" borderId="0" applyNumberFormat="0" applyBorder="0" applyAlignment="0" applyProtection="0"/>
    <xf numFmtId="0" fontId="5" fillId="9" borderId="0" applyNumberFormat="0" applyBorder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5" fillId="17" borderId="0" applyNumberFormat="0" applyBorder="0" applyAlignment="0" applyProtection="0"/>
    <xf numFmtId="0" fontId="0" fillId="18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0" applyNumberFormat="0" applyBorder="0" applyAlignment="0" applyProtection="0"/>
    <xf numFmtId="0" fontId="5" fillId="9" borderId="0" applyNumberFormat="0" applyBorder="0" applyAlignment="0" applyProtection="0"/>
    <xf numFmtId="0" fontId="0" fillId="21" borderId="0" applyNumberFormat="0" applyBorder="0" applyAlignment="0" applyProtection="0"/>
    <xf numFmtId="0" fontId="5" fillId="15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40" fillId="24" borderId="0" applyNumberFormat="0" applyBorder="0" applyAlignment="0" applyProtection="0"/>
    <xf numFmtId="0" fontId="6" fillId="25" borderId="0" applyNumberFormat="0" applyBorder="0" applyAlignment="0" applyProtection="0"/>
    <xf numFmtId="0" fontId="40" fillId="26" borderId="0" applyNumberFormat="0" applyBorder="0" applyAlignment="0" applyProtection="0"/>
    <xf numFmtId="0" fontId="6" fillId="17" borderId="0" applyNumberFormat="0" applyBorder="0" applyAlignment="0" applyProtection="0"/>
    <xf numFmtId="0" fontId="40" fillId="27" borderId="0" applyNumberFormat="0" applyBorder="0" applyAlignment="0" applyProtection="0"/>
    <xf numFmtId="0" fontId="6" fillId="19" borderId="0" applyNumberFormat="0" applyBorder="0" applyAlignment="0" applyProtection="0"/>
    <xf numFmtId="0" fontId="40" fillId="28" borderId="0" applyNumberFormat="0" applyBorder="0" applyAlignment="0" applyProtection="0"/>
    <xf numFmtId="0" fontId="6" fillId="29" borderId="0" applyNumberFormat="0" applyBorder="0" applyAlignment="0" applyProtection="0"/>
    <xf numFmtId="0" fontId="40" fillId="30" borderId="0" applyNumberFormat="0" applyBorder="0" applyAlignment="0" applyProtection="0"/>
    <xf numFmtId="0" fontId="6" fillId="31" borderId="0" applyNumberFormat="0" applyBorder="0" applyAlignment="0" applyProtection="0"/>
    <xf numFmtId="0" fontId="40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4" fillId="0" borderId="0">
      <alignment/>
      <protection/>
    </xf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43" borderId="0" applyNumberFormat="0" applyBorder="0" applyAlignment="0" applyProtection="0"/>
    <xf numFmtId="0" fontId="7" fillId="13" borderId="1" applyNumberFormat="0" applyAlignment="0" applyProtection="0"/>
    <xf numFmtId="0" fontId="41" fillId="44" borderId="2" applyNumberFormat="0" applyAlignment="0" applyProtection="0"/>
    <xf numFmtId="0" fontId="42" fillId="45" borderId="3" applyNumberFormat="0" applyAlignment="0" applyProtection="0"/>
    <xf numFmtId="0" fontId="43" fillId="45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44" fillId="0" borderId="4" applyNumberFormat="0" applyFill="0" applyAlignment="0" applyProtection="0"/>
    <xf numFmtId="0" fontId="9" fillId="0" borderId="5" applyNumberFormat="0" applyFill="0" applyAlignment="0" applyProtection="0"/>
    <xf numFmtId="0" fontId="45" fillId="0" borderId="6" applyNumberFormat="0" applyFill="0" applyAlignment="0" applyProtection="0"/>
    <xf numFmtId="0" fontId="10" fillId="0" borderId="7" applyNumberFormat="0" applyFill="0" applyAlignment="0" applyProtection="0"/>
    <xf numFmtId="0" fontId="46" fillId="0" borderId="8" applyNumberFormat="0" applyFill="0" applyAlignment="0" applyProtection="0"/>
    <xf numFmtId="0" fontId="11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2" fillId="0" borderId="0">
      <alignment/>
      <protection/>
    </xf>
    <xf numFmtId="0" fontId="13" fillId="0" borderId="10" applyNumberFormat="0" applyFill="0" applyAlignment="0" applyProtection="0"/>
    <xf numFmtId="0" fontId="47" fillId="0" borderId="11" applyNumberFormat="0" applyFill="0" applyAlignment="0" applyProtection="0"/>
    <xf numFmtId="0" fontId="14" fillId="46" borderId="12" applyNumberFormat="0" applyAlignment="0" applyProtection="0"/>
    <xf numFmtId="0" fontId="48" fillId="47" borderId="13" applyNumberFormat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6" fillId="49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14" applyNumberFormat="0" applyFill="0" applyAlignment="0" applyProtection="0"/>
    <xf numFmtId="0" fontId="51" fillId="50" borderId="0" applyNumberFormat="0" applyBorder="0" applyAlignment="0" applyProtection="0"/>
    <xf numFmtId="0" fontId="18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5" fillId="52" borderId="16" applyNumberFormat="0" applyFont="0" applyAlignment="0" applyProtection="0"/>
    <xf numFmtId="0" fontId="4" fillId="52" borderId="16" applyNumberFormat="0" applyFont="0" applyAlignment="0" applyProtection="0"/>
    <xf numFmtId="9" fontId="0" fillId="0" borderId="0" applyFont="0" applyFill="0" applyBorder="0" applyAlignment="0" applyProtection="0"/>
    <xf numFmtId="0" fontId="19" fillId="49" borderId="17" applyNumberFormat="0" applyAlignment="0" applyProtection="0"/>
    <xf numFmtId="0" fontId="53" fillId="0" borderId="18" applyNumberFormat="0" applyFill="0" applyAlignment="0" applyProtection="0"/>
    <xf numFmtId="0" fontId="20" fillId="53" borderId="0" applyNumberFormat="0" applyBorder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54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9" xfId="0" applyFont="1" applyFill="1" applyBorder="1" applyAlignment="1" quotePrefix="1">
      <alignment vertical="center" wrapText="1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0" fontId="2" fillId="0" borderId="19" xfId="0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56" fillId="0" borderId="19" xfId="0" applyFont="1" applyBorder="1" applyAlignment="1" quotePrefix="1">
      <alignment horizontal="center" vertical="center" wrapText="1"/>
    </xf>
    <xf numFmtId="2" fontId="3" fillId="0" borderId="19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 vertical="center" wrapText="1"/>
    </xf>
    <xf numFmtId="2" fontId="3" fillId="0" borderId="19" xfId="0" applyNumberFormat="1" applyFont="1" applyFill="1" applyBorder="1" applyAlignment="1">
      <alignment vertical="center" wrapText="1"/>
    </xf>
    <xf numFmtId="180" fontId="3" fillId="0" borderId="19" xfId="0" applyNumberFormat="1" applyFont="1" applyFill="1" applyBorder="1" applyAlignment="1">
      <alignment/>
    </xf>
    <xf numFmtId="180" fontId="2" fillId="0" borderId="19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56" fillId="0" borderId="19" xfId="0" applyFont="1" applyFill="1" applyBorder="1" applyAlignment="1" quotePrefix="1">
      <alignment horizontal="center" vertical="center" wrapText="1"/>
    </xf>
    <xf numFmtId="0" fontId="2" fillId="0" borderId="19" xfId="107" applyFont="1" applyBorder="1" applyAlignment="1">
      <alignment horizontal="center" vertical="center"/>
      <protection/>
    </xf>
    <xf numFmtId="0" fontId="2" fillId="0" borderId="19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horizontal="justify" vertical="top" wrapText="1"/>
    </xf>
    <xf numFmtId="2" fontId="56" fillId="0" borderId="19" xfId="0" applyNumberFormat="1" applyFont="1" applyFill="1" applyBorder="1" applyAlignment="1" quotePrefix="1">
      <alignment horizontal="justify" vertical="top" wrapText="1"/>
    </xf>
    <xf numFmtId="2" fontId="56" fillId="0" borderId="19" xfId="0" applyNumberFormat="1" applyFont="1" applyFill="1" applyBorder="1" applyAlignment="1">
      <alignment horizontal="justify" vertical="top" wrapText="1"/>
    </xf>
    <xf numFmtId="0" fontId="2" fillId="0" borderId="19" xfId="107" applyFont="1" applyBorder="1" applyAlignment="1">
      <alignment horizontal="justify" vertical="top" wrapText="1"/>
      <protection/>
    </xf>
    <xf numFmtId="2" fontId="56" fillId="0" borderId="19" xfId="0" applyNumberFormat="1" applyFont="1" applyBorder="1" applyAlignment="1" quotePrefix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3" fillId="0" borderId="20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horizontal="justify" vertical="top" wrapText="1"/>
    </xf>
    <xf numFmtId="180" fontId="2" fillId="0" borderId="0" xfId="0" applyNumberFormat="1" applyFont="1" applyFill="1" applyAlignment="1">
      <alignment/>
    </xf>
    <xf numFmtId="0" fontId="57" fillId="0" borderId="19" xfId="0" applyFont="1" applyFill="1" applyBorder="1" applyAlignment="1" quotePrefix="1">
      <alignment horizontal="center" vertical="center" wrapText="1"/>
    </xf>
    <xf numFmtId="2" fontId="57" fillId="0" borderId="19" xfId="0" applyNumberFormat="1" applyFont="1" applyFill="1" applyBorder="1" applyAlignment="1" quotePrefix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0" fontId="57" fillId="0" borderId="19" xfId="0" applyFont="1" applyBorder="1" applyAlignment="1" quotePrefix="1">
      <alignment horizontal="center" vertical="center" wrapText="1"/>
    </xf>
    <xf numFmtId="0" fontId="3" fillId="0" borderId="19" xfId="107" applyFont="1" applyBorder="1" applyAlignment="1">
      <alignment horizontal="center" vertical="center"/>
      <protection/>
    </xf>
    <xf numFmtId="0" fontId="3" fillId="0" borderId="19" xfId="107" applyFont="1" applyBorder="1" applyAlignment="1">
      <alignment horizontal="justify" vertical="top" wrapText="1"/>
      <protection/>
    </xf>
    <xf numFmtId="2" fontId="2" fillId="0" borderId="19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/>
    </xf>
    <xf numFmtId="180" fontId="3" fillId="0" borderId="19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58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80" fontId="3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justify" vertical="top"/>
    </xf>
    <xf numFmtId="2" fontId="57" fillId="0" borderId="19" xfId="0" applyNumberFormat="1" applyFont="1" applyBorder="1" applyAlignment="1">
      <alignment horizontal="justify" vertical="top" wrapText="1"/>
    </xf>
    <xf numFmtId="49" fontId="2" fillId="0" borderId="19" xfId="107" applyNumberFormat="1" applyFont="1" applyBorder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center" vertical="center" wrapText="1"/>
    </xf>
  </cellXfs>
  <cellStyles count="11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Currency" xfId="86"/>
    <cellStyle name="Currency [0]" xfId="87"/>
    <cellStyle name="Добре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Звичайний 2" xfId="97"/>
    <cellStyle name="Звичайний 3" xfId="98"/>
    <cellStyle name="Зв'язана клітинка" xfId="99"/>
    <cellStyle name="Итог" xfId="100"/>
    <cellStyle name="Контрольна клітинка" xfId="101"/>
    <cellStyle name="Контрольная ячейка" xfId="102"/>
    <cellStyle name="Назва" xfId="103"/>
    <cellStyle name="Название" xfId="104"/>
    <cellStyle name="Нейтральный" xfId="105"/>
    <cellStyle name="Обчислення" xfId="106"/>
    <cellStyle name="Обычный 2" xfId="107"/>
    <cellStyle name="Обычный 2 2" xfId="108"/>
    <cellStyle name="Обычный 2 3" xfId="109"/>
    <cellStyle name="Обычный 2 4" xfId="110"/>
    <cellStyle name="Обычный 2 5" xfId="111"/>
    <cellStyle name="Обычный 2 6" xfId="112"/>
    <cellStyle name="Підсумок" xfId="113"/>
    <cellStyle name="Плохой" xfId="114"/>
    <cellStyle name="Поганий" xfId="115"/>
    <cellStyle name="Пояснение" xfId="116"/>
    <cellStyle name="Примечание" xfId="117"/>
    <cellStyle name="Примечание 2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передження" xfId="125"/>
    <cellStyle name="Текст пояснення" xfId="126"/>
    <cellStyle name="Текст предупреждения" xfId="127"/>
    <cellStyle name="Comma" xfId="128"/>
    <cellStyle name="Comma [0]" xfId="129"/>
    <cellStyle name="Хороший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view="pageBreakPreview" zoomScale="60" zoomScaleNormal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3" sqref="B23"/>
    </sheetView>
  </sheetViews>
  <sheetFormatPr defaultColWidth="8.8515625" defaultRowHeight="12.75"/>
  <cols>
    <col min="1" max="1" width="12.57421875" style="1" customWidth="1"/>
    <col min="2" max="2" width="75.00390625" style="33" customWidth="1"/>
    <col min="3" max="3" width="19.7109375" style="1" customWidth="1"/>
    <col min="4" max="4" width="18.00390625" style="1" customWidth="1"/>
    <col min="5" max="5" width="12.28125" style="1" customWidth="1"/>
    <col min="6" max="6" width="16.421875" style="1" customWidth="1"/>
    <col min="7" max="7" width="15.8515625" style="1" customWidth="1"/>
    <col min="8" max="8" width="11.7109375" style="1" customWidth="1"/>
    <col min="9" max="10" width="17.28125" style="1" customWidth="1"/>
    <col min="11" max="11" width="16.57421875" style="1" customWidth="1"/>
    <col min="12" max="12" width="9.140625" style="1" customWidth="1"/>
    <col min="13" max="13" width="15.8515625" style="1" customWidth="1"/>
    <col min="14" max="14" width="13.8515625" style="1" customWidth="1"/>
    <col min="15" max="15" width="17.7109375" style="1" customWidth="1"/>
    <col min="16" max="16" width="18.7109375" style="1" customWidth="1"/>
    <col min="17" max="16384" width="8.8515625" style="1" customWidth="1"/>
  </cols>
  <sheetData>
    <row r="1" ht="18.75">
      <c r="I1" s="1" t="s">
        <v>24</v>
      </c>
    </row>
    <row r="2" ht="18.75">
      <c r="I2" s="1" t="s">
        <v>129</v>
      </c>
    </row>
    <row r="4" spans="1:8" ht="18.75">
      <c r="A4" s="49" t="s">
        <v>117</v>
      </c>
      <c r="B4" s="49"/>
      <c r="C4" s="49"/>
      <c r="D4" s="49"/>
      <c r="E4" s="49"/>
      <c r="F4" s="49"/>
      <c r="G4" s="49"/>
      <c r="H4" s="49"/>
    </row>
    <row r="5" spans="1:10" ht="18.75">
      <c r="A5" s="49"/>
      <c r="B5" s="49"/>
      <c r="C5" s="49"/>
      <c r="D5" s="49"/>
      <c r="J5" s="18" t="s">
        <v>90</v>
      </c>
    </row>
    <row r="6" spans="1:11" ht="18.75">
      <c r="A6" s="53" t="s">
        <v>0</v>
      </c>
      <c r="B6" s="52" t="s">
        <v>22</v>
      </c>
      <c r="C6" s="50" t="s">
        <v>87</v>
      </c>
      <c r="D6" s="50"/>
      <c r="E6" s="51"/>
      <c r="F6" s="50" t="s">
        <v>88</v>
      </c>
      <c r="G6" s="50"/>
      <c r="H6" s="51"/>
      <c r="I6" s="50" t="s">
        <v>89</v>
      </c>
      <c r="J6" s="50"/>
      <c r="K6" s="51"/>
    </row>
    <row r="7" spans="1:11" s="3" customFormat="1" ht="60" customHeight="1">
      <c r="A7" s="53"/>
      <c r="B7" s="52"/>
      <c r="C7" s="2" t="s">
        <v>113</v>
      </c>
      <c r="D7" s="2" t="s">
        <v>86</v>
      </c>
      <c r="E7" s="2" t="s">
        <v>23</v>
      </c>
      <c r="F7" s="2" t="s">
        <v>113</v>
      </c>
      <c r="G7" s="2" t="s">
        <v>86</v>
      </c>
      <c r="H7" s="2" t="s">
        <v>23</v>
      </c>
      <c r="I7" s="2" t="s">
        <v>113</v>
      </c>
      <c r="J7" s="2" t="s">
        <v>86</v>
      </c>
      <c r="K7" s="2" t="s">
        <v>23</v>
      </c>
    </row>
    <row r="8" spans="1:13" s="5" customFormat="1" ht="18.75">
      <c r="A8" s="4" t="s">
        <v>1</v>
      </c>
      <c r="B8" s="22" t="s">
        <v>2</v>
      </c>
      <c r="C8" s="12">
        <f>SUM(C9:C15)</f>
        <v>9273227</v>
      </c>
      <c r="D8" s="12">
        <f>SUM(D9:D15)</f>
        <v>7398088.499999999</v>
      </c>
      <c r="E8" s="16">
        <f>D8/C8*100</f>
        <v>79.7790078901336</v>
      </c>
      <c r="F8" s="12">
        <f>SUM(F9:F15)</f>
        <v>0</v>
      </c>
      <c r="G8" s="12">
        <f>SUM(G9:G15)</f>
        <v>0</v>
      </c>
      <c r="H8" s="16">
        <v>0</v>
      </c>
      <c r="I8" s="12">
        <f aca="true" t="shared" si="0" ref="I8:I31">C8+F8</f>
        <v>9273227</v>
      </c>
      <c r="J8" s="12">
        <f aca="true" t="shared" si="1" ref="J8:J31">D8+G8</f>
        <v>7398088.499999999</v>
      </c>
      <c r="K8" s="16">
        <f>J8/I8*100</f>
        <v>79.7790078901336</v>
      </c>
      <c r="M8" s="6"/>
    </row>
    <row r="9" spans="1:14" ht="72.75" customHeight="1">
      <c r="A9" s="7" t="s">
        <v>26</v>
      </c>
      <c r="B9" s="21" t="s">
        <v>3</v>
      </c>
      <c r="C9" s="13">
        <v>4796145</v>
      </c>
      <c r="D9" s="13">
        <v>3525617.39</v>
      </c>
      <c r="E9" s="17">
        <f aca="true" t="shared" si="2" ref="E9:E36">D9/C9*100</f>
        <v>73.50939952816272</v>
      </c>
      <c r="F9" s="14"/>
      <c r="G9" s="14"/>
      <c r="H9" s="17"/>
      <c r="I9" s="13">
        <f t="shared" si="0"/>
        <v>4796145</v>
      </c>
      <c r="J9" s="13">
        <f t="shared" si="1"/>
        <v>3525617.39</v>
      </c>
      <c r="K9" s="17">
        <f aca="true" t="shared" si="3" ref="K9:K36">J9/I9*100</f>
        <v>73.50939952816272</v>
      </c>
      <c r="M9" s="6"/>
      <c r="N9" s="5"/>
    </row>
    <row r="10" spans="1:14" ht="25.5" customHeight="1">
      <c r="A10" s="7" t="s">
        <v>27</v>
      </c>
      <c r="B10" s="21" t="s">
        <v>28</v>
      </c>
      <c r="C10" s="13">
        <v>22130</v>
      </c>
      <c r="D10" s="13">
        <v>0</v>
      </c>
      <c r="E10" s="17">
        <f t="shared" si="2"/>
        <v>0</v>
      </c>
      <c r="F10" s="13"/>
      <c r="G10" s="13"/>
      <c r="H10" s="17"/>
      <c r="I10" s="13">
        <f t="shared" si="0"/>
        <v>22130</v>
      </c>
      <c r="J10" s="13">
        <f t="shared" si="1"/>
        <v>0</v>
      </c>
      <c r="K10" s="17">
        <f t="shared" si="3"/>
        <v>0</v>
      </c>
      <c r="M10" s="6"/>
      <c r="N10" s="5"/>
    </row>
    <row r="11" spans="1:14" ht="37.5" customHeight="1">
      <c r="A11" s="7" t="s">
        <v>29</v>
      </c>
      <c r="B11" s="21" t="s">
        <v>91</v>
      </c>
      <c r="C11" s="13">
        <v>279771</v>
      </c>
      <c r="D11" s="13">
        <v>229358.31999999998</v>
      </c>
      <c r="E11" s="17">
        <f t="shared" si="2"/>
        <v>81.98073424336332</v>
      </c>
      <c r="F11" s="14"/>
      <c r="G11" s="14"/>
      <c r="H11" s="17"/>
      <c r="I11" s="13">
        <f t="shared" si="0"/>
        <v>279771</v>
      </c>
      <c r="J11" s="13">
        <f t="shared" si="1"/>
        <v>229358.31999999998</v>
      </c>
      <c r="K11" s="17">
        <f t="shared" si="3"/>
        <v>81.98073424336332</v>
      </c>
      <c r="M11" s="6"/>
      <c r="N11" s="5"/>
    </row>
    <row r="12" spans="1:14" ht="38.25" customHeight="1">
      <c r="A12" s="7" t="s">
        <v>30</v>
      </c>
      <c r="B12" s="21" t="s">
        <v>91</v>
      </c>
      <c r="C12" s="13">
        <v>2189093</v>
      </c>
      <c r="D12" s="13">
        <v>1910489.1699999997</v>
      </c>
      <c r="E12" s="17">
        <f t="shared" si="2"/>
        <v>87.27309301158058</v>
      </c>
      <c r="F12" s="14"/>
      <c r="G12" s="14"/>
      <c r="H12" s="17"/>
      <c r="I12" s="13">
        <f t="shared" si="0"/>
        <v>2189093</v>
      </c>
      <c r="J12" s="13">
        <f t="shared" si="1"/>
        <v>1910489.1699999997</v>
      </c>
      <c r="K12" s="17">
        <f t="shared" si="3"/>
        <v>87.27309301158058</v>
      </c>
      <c r="M12" s="6"/>
      <c r="N12" s="5"/>
    </row>
    <row r="13" spans="1:13" s="5" customFormat="1" ht="36.75" customHeight="1">
      <c r="A13" s="7" t="s">
        <v>31</v>
      </c>
      <c r="B13" s="21" t="s">
        <v>91</v>
      </c>
      <c r="C13" s="13">
        <v>184920</v>
      </c>
      <c r="D13" s="13">
        <v>161341.85</v>
      </c>
      <c r="E13" s="17">
        <f t="shared" si="2"/>
        <v>87.24954034176942</v>
      </c>
      <c r="F13" s="14"/>
      <c r="G13" s="14"/>
      <c r="H13" s="17"/>
      <c r="I13" s="13">
        <f t="shared" si="0"/>
        <v>184920</v>
      </c>
      <c r="J13" s="13">
        <f t="shared" si="1"/>
        <v>161341.85</v>
      </c>
      <c r="K13" s="17">
        <f t="shared" si="3"/>
        <v>87.24954034176942</v>
      </c>
      <c r="M13" s="6"/>
    </row>
    <row r="14" spans="1:14" ht="37.5">
      <c r="A14" s="19" t="s">
        <v>32</v>
      </c>
      <c r="B14" s="23" t="s">
        <v>91</v>
      </c>
      <c r="C14" s="14">
        <v>918249</v>
      </c>
      <c r="D14" s="14">
        <v>791673.1299999999</v>
      </c>
      <c r="E14" s="17">
        <f t="shared" si="2"/>
        <v>86.2155177952821</v>
      </c>
      <c r="F14" s="14"/>
      <c r="G14" s="14"/>
      <c r="H14" s="17"/>
      <c r="I14" s="13">
        <f t="shared" si="0"/>
        <v>918249</v>
      </c>
      <c r="J14" s="13">
        <f t="shared" si="1"/>
        <v>791673.1299999999</v>
      </c>
      <c r="K14" s="17">
        <f t="shared" si="3"/>
        <v>86.2155177952821</v>
      </c>
      <c r="M14" s="6"/>
      <c r="N14" s="5"/>
    </row>
    <row r="15" spans="1:14" ht="37.5">
      <c r="A15" s="19" t="s">
        <v>33</v>
      </c>
      <c r="B15" s="23" t="s">
        <v>91</v>
      </c>
      <c r="C15" s="14">
        <v>882919</v>
      </c>
      <c r="D15" s="14">
        <v>779608.64</v>
      </c>
      <c r="E15" s="17">
        <f t="shared" si="2"/>
        <v>88.29899911543416</v>
      </c>
      <c r="F15" s="14"/>
      <c r="G15" s="14"/>
      <c r="H15" s="17"/>
      <c r="I15" s="13">
        <f aca="true" t="shared" si="4" ref="I15:J17">C15+F15</f>
        <v>882919</v>
      </c>
      <c r="J15" s="13">
        <f t="shared" si="4"/>
        <v>779608.64</v>
      </c>
      <c r="K15" s="17">
        <f t="shared" si="3"/>
        <v>88.29899911543416</v>
      </c>
      <c r="M15" s="6"/>
      <c r="N15" s="5"/>
    </row>
    <row r="16" spans="1:13" s="5" customFormat="1" ht="25.5" customHeight="1">
      <c r="A16" s="31" t="s">
        <v>4</v>
      </c>
      <c r="B16" s="32" t="s">
        <v>5</v>
      </c>
      <c r="C16" s="15">
        <f>SUM(C17:C26)</f>
        <v>45197121.03</v>
      </c>
      <c r="D16" s="15">
        <f>SUM(D17:D26)</f>
        <v>35178146.89</v>
      </c>
      <c r="E16" s="17">
        <f t="shared" si="2"/>
        <v>77.83271608527939</v>
      </c>
      <c r="F16" s="15">
        <f>SUM(F17:F26)</f>
        <v>0</v>
      </c>
      <c r="G16" s="15">
        <f>SUM(G17:G26)</f>
        <v>0</v>
      </c>
      <c r="H16" s="16">
        <v>0</v>
      </c>
      <c r="I16" s="12">
        <f t="shared" si="4"/>
        <v>45197121.03</v>
      </c>
      <c r="J16" s="12">
        <f t="shared" si="4"/>
        <v>35178146.89</v>
      </c>
      <c r="K16" s="16">
        <f t="shared" si="3"/>
        <v>77.83271608527939</v>
      </c>
      <c r="M16" s="6"/>
    </row>
    <row r="17" spans="1:14" ht="18.75">
      <c r="A17" s="19" t="s">
        <v>34</v>
      </c>
      <c r="B17" s="23" t="s">
        <v>35</v>
      </c>
      <c r="C17" s="14">
        <v>11994861.67</v>
      </c>
      <c r="D17" s="14">
        <v>7601771.170000001</v>
      </c>
      <c r="E17" s="17">
        <f t="shared" si="2"/>
        <v>63.37522998712498</v>
      </c>
      <c r="F17" s="14"/>
      <c r="G17" s="14"/>
      <c r="H17" s="16"/>
      <c r="I17" s="13">
        <f t="shared" si="4"/>
        <v>11994861.67</v>
      </c>
      <c r="J17" s="13">
        <f t="shared" si="4"/>
        <v>7601771.170000001</v>
      </c>
      <c r="K17" s="17">
        <f t="shared" si="3"/>
        <v>63.37522998712498</v>
      </c>
      <c r="M17" s="6"/>
      <c r="N17" s="5"/>
    </row>
    <row r="18" spans="1:14" ht="36.75" customHeight="1">
      <c r="A18" s="19" t="s">
        <v>92</v>
      </c>
      <c r="B18" s="23" t="s">
        <v>114</v>
      </c>
      <c r="C18" s="14">
        <v>11038156</v>
      </c>
      <c r="D18" s="14">
        <v>7987968.02</v>
      </c>
      <c r="E18" s="17">
        <f t="shared" si="2"/>
        <v>72.36687015476136</v>
      </c>
      <c r="F18" s="14"/>
      <c r="G18" s="14"/>
      <c r="H18" s="17"/>
      <c r="I18" s="13">
        <f t="shared" si="0"/>
        <v>11038156</v>
      </c>
      <c r="J18" s="13">
        <f t="shared" si="1"/>
        <v>7987968.02</v>
      </c>
      <c r="K18" s="17">
        <f t="shared" si="3"/>
        <v>72.36687015476136</v>
      </c>
      <c r="M18" s="6"/>
      <c r="N18" s="5"/>
    </row>
    <row r="19" spans="1:14" ht="34.5" customHeight="1">
      <c r="A19" s="19" t="s">
        <v>93</v>
      </c>
      <c r="B19" s="23" t="s">
        <v>115</v>
      </c>
      <c r="C19" s="14">
        <v>16768900</v>
      </c>
      <c r="D19" s="14">
        <v>15198761.110000001</v>
      </c>
      <c r="E19" s="17">
        <f t="shared" si="2"/>
        <v>90.63660174489681</v>
      </c>
      <c r="F19" s="13"/>
      <c r="G19" s="13"/>
      <c r="H19" s="17"/>
      <c r="I19" s="13">
        <f t="shared" si="0"/>
        <v>16768900</v>
      </c>
      <c r="J19" s="13">
        <f t="shared" si="1"/>
        <v>15198761.110000001</v>
      </c>
      <c r="K19" s="17">
        <f t="shared" si="3"/>
        <v>90.63660174489681</v>
      </c>
      <c r="M19" s="6"/>
      <c r="N19" s="5"/>
    </row>
    <row r="20" spans="1:14" ht="36.75" customHeight="1">
      <c r="A20" s="19" t="s">
        <v>94</v>
      </c>
      <c r="B20" s="24" t="s">
        <v>77</v>
      </c>
      <c r="C20" s="14">
        <v>992626.36</v>
      </c>
      <c r="D20" s="14">
        <v>698412.4900000001</v>
      </c>
      <c r="E20" s="17">
        <f t="shared" si="2"/>
        <v>70.36005874355384</v>
      </c>
      <c r="F20" s="13"/>
      <c r="G20" s="13"/>
      <c r="H20" s="17"/>
      <c r="I20" s="13">
        <f t="shared" si="0"/>
        <v>992626.36</v>
      </c>
      <c r="J20" s="13">
        <f t="shared" si="1"/>
        <v>698412.4900000001</v>
      </c>
      <c r="K20" s="17">
        <f t="shared" si="3"/>
        <v>70.36005874355384</v>
      </c>
      <c r="M20" s="6"/>
      <c r="N20" s="5"/>
    </row>
    <row r="21" spans="1:14" ht="24" customHeight="1">
      <c r="A21" s="19" t="s">
        <v>95</v>
      </c>
      <c r="B21" s="23" t="s">
        <v>36</v>
      </c>
      <c r="C21" s="14">
        <v>1604296</v>
      </c>
      <c r="D21" s="14">
        <v>1356944.42</v>
      </c>
      <c r="E21" s="17">
        <f t="shared" si="2"/>
        <v>84.58192378463825</v>
      </c>
      <c r="F21" s="13"/>
      <c r="G21" s="13"/>
      <c r="H21" s="17"/>
      <c r="I21" s="13">
        <f t="shared" si="0"/>
        <v>1604296</v>
      </c>
      <c r="J21" s="13">
        <f t="shared" si="1"/>
        <v>1356944.42</v>
      </c>
      <c r="K21" s="17">
        <f>J21/I21*100</f>
        <v>84.58192378463825</v>
      </c>
      <c r="M21" s="6"/>
      <c r="N21" s="5"/>
    </row>
    <row r="22" spans="1:13" s="5" customFormat="1" ht="24" customHeight="1">
      <c r="A22" s="19" t="s">
        <v>96</v>
      </c>
      <c r="B22" s="23" t="s">
        <v>37</v>
      </c>
      <c r="C22" s="14">
        <v>7240</v>
      </c>
      <c r="D22" s="14">
        <v>3620</v>
      </c>
      <c r="E22" s="17">
        <f t="shared" si="2"/>
        <v>50</v>
      </c>
      <c r="F22" s="13"/>
      <c r="G22" s="13"/>
      <c r="H22" s="17"/>
      <c r="I22" s="13">
        <f t="shared" si="0"/>
        <v>7240</v>
      </c>
      <c r="J22" s="13">
        <f t="shared" si="1"/>
        <v>3620</v>
      </c>
      <c r="K22" s="17">
        <f t="shared" si="3"/>
        <v>50</v>
      </c>
      <c r="M22" s="6"/>
    </row>
    <row r="23" spans="1:13" s="5" customFormat="1" ht="37.5">
      <c r="A23" s="19" t="s">
        <v>97</v>
      </c>
      <c r="B23" s="23" t="s">
        <v>100</v>
      </c>
      <c r="C23" s="14">
        <v>131872</v>
      </c>
      <c r="D23" s="14">
        <v>61378.84</v>
      </c>
      <c r="E23" s="17">
        <f t="shared" si="2"/>
        <v>46.544255035185635</v>
      </c>
      <c r="F23" s="13"/>
      <c r="G23" s="13"/>
      <c r="H23" s="17"/>
      <c r="I23" s="13">
        <f t="shared" si="0"/>
        <v>131872</v>
      </c>
      <c r="J23" s="13">
        <f t="shared" si="1"/>
        <v>61378.84</v>
      </c>
      <c r="K23" s="17">
        <f>J23/I23*100</f>
        <v>46.544255035185635</v>
      </c>
      <c r="M23" s="6"/>
    </row>
    <row r="24" spans="1:14" ht="37.5">
      <c r="A24" s="19" t="s">
        <v>98</v>
      </c>
      <c r="B24" s="23" t="s">
        <v>101</v>
      </c>
      <c r="C24" s="14">
        <v>344692</v>
      </c>
      <c r="D24" s="14">
        <v>337067.95999999996</v>
      </c>
      <c r="E24" s="17">
        <f t="shared" si="2"/>
        <v>97.7881587040024</v>
      </c>
      <c r="F24" s="14"/>
      <c r="G24" s="14"/>
      <c r="H24" s="17"/>
      <c r="I24" s="13">
        <f t="shared" si="0"/>
        <v>344692</v>
      </c>
      <c r="J24" s="13">
        <f t="shared" si="1"/>
        <v>337067.95999999996</v>
      </c>
      <c r="K24" s="17">
        <f t="shared" si="3"/>
        <v>97.7881587040024</v>
      </c>
      <c r="M24" s="6"/>
      <c r="N24" s="5"/>
    </row>
    <row r="25" spans="1:13" ht="36" customHeight="1">
      <c r="A25" s="7" t="s">
        <v>99</v>
      </c>
      <c r="B25" s="21" t="s">
        <v>102</v>
      </c>
      <c r="C25" s="13">
        <v>376266</v>
      </c>
      <c r="D25" s="13">
        <v>298889</v>
      </c>
      <c r="E25" s="17">
        <f t="shared" si="2"/>
        <v>79.43555888653239</v>
      </c>
      <c r="F25" s="13"/>
      <c r="G25" s="13"/>
      <c r="H25" s="17"/>
      <c r="I25" s="13">
        <f t="shared" si="0"/>
        <v>376266</v>
      </c>
      <c r="J25" s="13">
        <f t="shared" si="1"/>
        <v>298889</v>
      </c>
      <c r="K25" s="17">
        <f t="shared" si="3"/>
        <v>79.43555888653239</v>
      </c>
      <c r="M25" s="30"/>
    </row>
    <row r="26" spans="1:14" ht="37.5" customHeight="1">
      <c r="A26" s="11" t="s">
        <v>103</v>
      </c>
      <c r="B26" s="23" t="s">
        <v>107</v>
      </c>
      <c r="C26" s="14">
        <v>1938211</v>
      </c>
      <c r="D26" s="14">
        <v>1633333.88</v>
      </c>
      <c r="E26" s="17">
        <f t="shared" si="2"/>
        <v>84.27017904655375</v>
      </c>
      <c r="F26" s="14"/>
      <c r="G26" s="14"/>
      <c r="H26" s="17"/>
      <c r="I26" s="13">
        <f t="shared" si="0"/>
        <v>1938211</v>
      </c>
      <c r="J26" s="13">
        <f t="shared" si="1"/>
        <v>1633333.88</v>
      </c>
      <c r="K26" s="17">
        <f>J26/I26*100</f>
        <v>84.27017904655375</v>
      </c>
      <c r="M26" s="6"/>
      <c r="N26" s="5"/>
    </row>
    <row r="27" spans="1:13" s="5" customFormat="1" ht="24" customHeight="1">
      <c r="A27" s="34" t="s">
        <v>6</v>
      </c>
      <c r="B27" s="32" t="s">
        <v>7</v>
      </c>
      <c r="C27" s="12">
        <f>C28+C29</f>
        <v>6818806.91</v>
      </c>
      <c r="D27" s="12">
        <f>D28+D29</f>
        <v>3249830.49</v>
      </c>
      <c r="E27" s="16">
        <f t="shared" si="2"/>
        <v>47.65981106216718</v>
      </c>
      <c r="F27" s="12">
        <f>F28+F29</f>
        <v>0</v>
      </c>
      <c r="G27" s="12">
        <f>G28+G29</f>
        <v>0</v>
      </c>
      <c r="H27" s="16" t="e">
        <f>G27/F27*100</f>
        <v>#DIV/0!</v>
      </c>
      <c r="I27" s="12">
        <f t="shared" si="0"/>
        <v>6818806.91</v>
      </c>
      <c r="J27" s="12">
        <f t="shared" si="1"/>
        <v>3249830.49</v>
      </c>
      <c r="K27" s="16">
        <f t="shared" si="3"/>
        <v>47.65981106216718</v>
      </c>
      <c r="M27" s="6"/>
    </row>
    <row r="28" spans="1:13" ht="23.25" customHeight="1">
      <c r="A28" s="7" t="s">
        <v>79</v>
      </c>
      <c r="B28" s="21" t="s">
        <v>78</v>
      </c>
      <c r="C28" s="14">
        <v>5039273</v>
      </c>
      <c r="D28" s="14">
        <v>2167445.88</v>
      </c>
      <c r="E28" s="17">
        <f t="shared" si="2"/>
        <v>43.01108274943628</v>
      </c>
      <c r="F28" s="14"/>
      <c r="G28" s="14"/>
      <c r="H28" s="17" t="e">
        <f>G28/F28*100</f>
        <v>#DIV/0!</v>
      </c>
      <c r="I28" s="13">
        <f t="shared" si="0"/>
        <v>5039273</v>
      </c>
      <c r="J28" s="13">
        <f t="shared" si="1"/>
        <v>2167445.88</v>
      </c>
      <c r="K28" s="17">
        <f t="shared" si="3"/>
        <v>43.01108274943628</v>
      </c>
      <c r="M28" s="30"/>
    </row>
    <row r="29" spans="1:14" ht="42" customHeight="1">
      <c r="A29" s="20" t="s">
        <v>38</v>
      </c>
      <c r="B29" s="25" t="s">
        <v>39</v>
      </c>
      <c r="C29" s="14">
        <v>1779533.91</v>
      </c>
      <c r="D29" s="14">
        <v>1082384.61</v>
      </c>
      <c r="E29" s="17">
        <f t="shared" si="2"/>
        <v>60.82405083250142</v>
      </c>
      <c r="F29" s="13"/>
      <c r="G29" s="13"/>
      <c r="H29" s="17"/>
      <c r="I29" s="13">
        <f t="shared" si="0"/>
        <v>1779533.91</v>
      </c>
      <c r="J29" s="13">
        <f t="shared" si="1"/>
        <v>1082384.61</v>
      </c>
      <c r="K29" s="17">
        <f t="shared" si="3"/>
        <v>60.82405083250142</v>
      </c>
      <c r="M29" s="6"/>
      <c r="N29" s="5"/>
    </row>
    <row r="30" spans="1:13" s="5" customFormat="1" ht="25.5" customHeight="1">
      <c r="A30" s="35" t="s">
        <v>8</v>
      </c>
      <c r="B30" s="36" t="s">
        <v>9</v>
      </c>
      <c r="C30" s="12">
        <f>SUM(C31:C42)</f>
        <v>4175083</v>
      </c>
      <c r="D30" s="12">
        <f>SUM(D31:D42)</f>
        <v>3411065.2100000004</v>
      </c>
      <c r="E30" s="16">
        <f t="shared" si="2"/>
        <v>81.70053649232842</v>
      </c>
      <c r="F30" s="12">
        <f>SUM(F31:F42)</f>
        <v>0</v>
      </c>
      <c r="G30" s="12">
        <f>SUM(G31:G42)</f>
        <v>0</v>
      </c>
      <c r="H30" s="17">
        <v>0</v>
      </c>
      <c r="I30" s="12">
        <f t="shared" si="0"/>
        <v>4175083</v>
      </c>
      <c r="J30" s="12">
        <f t="shared" si="1"/>
        <v>3411065.2100000004</v>
      </c>
      <c r="K30" s="16">
        <f t="shared" si="3"/>
        <v>81.70053649232842</v>
      </c>
      <c r="M30" s="6"/>
    </row>
    <row r="31" spans="1:14" ht="39.75" customHeight="1">
      <c r="A31" s="20" t="s">
        <v>40</v>
      </c>
      <c r="B31" s="25" t="s">
        <v>41</v>
      </c>
      <c r="C31" s="13">
        <v>2700</v>
      </c>
      <c r="D31" s="13">
        <v>2700</v>
      </c>
      <c r="E31" s="17">
        <f t="shared" si="2"/>
        <v>100</v>
      </c>
      <c r="F31" s="13"/>
      <c r="G31" s="13"/>
      <c r="H31" s="17"/>
      <c r="I31" s="13">
        <f t="shared" si="0"/>
        <v>2700</v>
      </c>
      <c r="J31" s="13">
        <f t="shared" si="1"/>
        <v>2700</v>
      </c>
      <c r="K31" s="17">
        <f t="shared" si="3"/>
        <v>100</v>
      </c>
      <c r="M31" s="6"/>
      <c r="N31" s="5"/>
    </row>
    <row r="32" spans="1:14" ht="40.5" customHeight="1">
      <c r="A32" s="20" t="s">
        <v>84</v>
      </c>
      <c r="B32" s="25" t="s">
        <v>83</v>
      </c>
      <c r="C32" s="13">
        <v>359</v>
      </c>
      <c r="D32" s="14">
        <v>168.98</v>
      </c>
      <c r="E32" s="17">
        <f t="shared" si="2"/>
        <v>47.069637883008355</v>
      </c>
      <c r="F32" s="14"/>
      <c r="G32" s="14"/>
      <c r="H32" s="17"/>
      <c r="I32" s="13">
        <f aca="true" t="shared" si="5" ref="I32:I54">C32+F32</f>
        <v>359</v>
      </c>
      <c r="J32" s="13">
        <f aca="true" t="shared" si="6" ref="J32:J54">D32+G32</f>
        <v>168.98</v>
      </c>
      <c r="K32" s="17">
        <f t="shared" si="3"/>
        <v>47.069637883008355</v>
      </c>
      <c r="M32" s="6"/>
      <c r="N32" s="5"/>
    </row>
    <row r="33" spans="1:14" ht="40.5" customHeight="1">
      <c r="A33" s="20" t="s">
        <v>42</v>
      </c>
      <c r="B33" s="25" t="s">
        <v>10</v>
      </c>
      <c r="C33" s="13">
        <v>1000368</v>
      </c>
      <c r="D33" s="14">
        <v>903968</v>
      </c>
      <c r="E33" s="17">
        <f t="shared" si="2"/>
        <v>90.36354621499288</v>
      </c>
      <c r="F33" s="14"/>
      <c r="G33" s="14"/>
      <c r="H33" s="17"/>
      <c r="I33" s="13">
        <f t="shared" si="5"/>
        <v>1000368</v>
      </c>
      <c r="J33" s="13">
        <f t="shared" si="6"/>
        <v>903968</v>
      </c>
      <c r="K33" s="17">
        <f t="shared" si="3"/>
        <v>90.36354621499288</v>
      </c>
      <c r="M33" s="6"/>
      <c r="N33" s="5"/>
    </row>
    <row r="34" spans="1:14" ht="33" customHeight="1">
      <c r="A34" s="20" t="s">
        <v>43</v>
      </c>
      <c r="B34" s="25" t="s">
        <v>11</v>
      </c>
      <c r="C34" s="13">
        <v>22500</v>
      </c>
      <c r="D34" s="14">
        <v>12662.76</v>
      </c>
      <c r="E34" s="17">
        <f t="shared" si="2"/>
        <v>56.278933333333335</v>
      </c>
      <c r="F34" s="14"/>
      <c r="G34" s="14"/>
      <c r="H34" s="17"/>
      <c r="I34" s="13">
        <f t="shared" si="5"/>
        <v>22500</v>
      </c>
      <c r="J34" s="13">
        <f t="shared" si="6"/>
        <v>12662.76</v>
      </c>
      <c r="K34" s="17">
        <f t="shared" si="3"/>
        <v>56.278933333333335</v>
      </c>
      <c r="M34" s="6"/>
      <c r="N34" s="5"/>
    </row>
    <row r="35" spans="1:14" ht="37.5">
      <c r="A35" s="20" t="s">
        <v>80</v>
      </c>
      <c r="B35" s="25" t="s">
        <v>82</v>
      </c>
      <c r="C35" s="13">
        <v>8175</v>
      </c>
      <c r="D35" s="14">
        <v>4766.75</v>
      </c>
      <c r="E35" s="17">
        <f t="shared" si="2"/>
        <v>58.308868501529055</v>
      </c>
      <c r="F35" s="14"/>
      <c r="G35" s="14"/>
      <c r="H35" s="17"/>
      <c r="I35" s="13">
        <f t="shared" si="5"/>
        <v>8175</v>
      </c>
      <c r="J35" s="13">
        <f t="shared" si="6"/>
        <v>4766.75</v>
      </c>
      <c r="K35" s="17">
        <f>J35/I35*100</f>
        <v>58.308868501529055</v>
      </c>
      <c r="M35" s="6"/>
      <c r="N35" s="5"/>
    </row>
    <row r="36" spans="1:13" ht="62.25" customHeight="1">
      <c r="A36" s="7" t="s">
        <v>44</v>
      </c>
      <c r="B36" s="21" t="s">
        <v>12</v>
      </c>
      <c r="C36" s="13">
        <v>1333144</v>
      </c>
      <c r="D36" s="14">
        <v>1108095.02</v>
      </c>
      <c r="E36" s="17">
        <f t="shared" si="2"/>
        <v>83.1189293879731</v>
      </c>
      <c r="F36" s="14"/>
      <c r="G36" s="14"/>
      <c r="H36" s="17"/>
      <c r="I36" s="13">
        <f t="shared" si="5"/>
        <v>1333144</v>
      </c>
      <c r="J36" s="13">
        <f t="shared" si="6"/>
        <v>1108095.02</v>
      </c>
      <c r="K36" s="17">
        <f t="shared" si="3"/>
        <v>83.1189293879731</v>
      </c>
      <c r="M36" s="30"/>
    </row>
    <row r="37" spans="1:13" ht="27.75" customHeight="1">
      <c r="A37" s="7" t="s">
        <v>118</v>
      </c>
      <c r="B37" s="21" t="s">
        <v>119</v>
      </c>
      <c r="C37" s="13">
        <v>43193</v>
      </c>
      <c r="D37" s="14">
        <v>0</v>
      </c>
      <c r="E37" s="17"/>
      <c r="F37" s="14"/>
      <c r="G37" s="14"/>
      <c r="H37" s="17"/>
      <c r="I37" s="13"/>
      <c r="J37" s="13"/>
      <c r="K37" s="17"/>
      <c r="M37" s="30"/>
    </row>
    <row r="38" spans="1:14" ht="25.5" customHeight="1">
      <c r="A38" s="7" t="s">
        <v>45</v>
      </c>
      <c r="B38" s="21" t="s">
        <v>104</v>
      </c>
      <c r="C38" s="13">
        <v>406747</v>
      </c>
      <c r="D38" s="14">
        <v>349656.63</v>
      </c>
      <c r="E38" s="17">
        <f aca="true" t="shared" si="7" ref="E38:E62">D38/C38*100</f>
        <v>85.96415708044557</v>
      </c>
      <c r="F38" s="13"/>
      <c r="G38" s="13"/>
      <c r="H38" s="17"/>
      <c r="I38" s="13">
        <f t="shared" si="5"/>
        <v>406747</v>
      </c>
      <c r="J38" s="13">
        <f t="shared" si="6"/>
        <v>349656.63</v>
      </c>
      <c r="K38" s="17">
        <f aca="true" t="shared" si="8" ref="K38:K67">J38/I38*100</f>
        <v>85.96415708044557</v>
      </c>
      <c r="M38" s="6"/>
      <c r="N38" s="5"/>
    </row>
    <row r="39" spans="1:14" ht="78.75" customHeight="1">
      <c r="A39" s="7" t="s">
        <v>108</v>
      </c>
      <c r="B39" s="21" t="s">
        <v>109</v>
      </c>
      <c r="C39" s="13">
        <v>60495</v>
      </c>
      <c r="D39" s="14">
        <v>43618.47</v>
      </c>
      <c r="E39" s="17">
        <f t="shared" si="7"/>
        <v>72.10260352095214</v>
      </c>
      <c r="F39" s="13"/>
      <c r="G39" s="13"/>
      <c r="H39" s="17"/>
      <c r="I39" s="13">
        <f t="shared" si="5"/>
        <v>60495</v>
      </c>
      <c r="J39" s="13">
        <f t="shared" si="6"/>
        <v>43618.47</v>
      </c>
      <c r="K39" s="17">
        <f t="shared" si="8"/>
        <v>72.10260352095214</v>
      </c>
      <c r="M39" s="6"/>
      <c r="N39" s="5"/>
    </row>
    <row r="40" spans="1:14" ht="34.5" customHeight="1">
      <c r="A40" s="7" t="s">
        <v>46</v>
      </c>
      <c r="B40" s="21" t="s">
        <v>47</v>
      </c>
      <c r="C40" s="13">
        <v>1250855</v>
      </c>
      <c r="D40" s="14">
        <v>971205.6</v>
      </c>
      <c r="E40" s="17">
        <f t="shared" si="7"/>
        <v>77.64333995547045</v>
      </c>
      <c r="F40" s="13"/>
      <c r="G40" s="13"/>
      <c r="H40" s="17"/>
      <c r="I40" s="13">
        <f t="shared" si="5"/>
        <v>1250855</v>
      </c>
      <c r="J40" s="13">
        <f t="shared" si="6"/>
        <v>971205.6</v>
      </c>
      <c r="K40" s="17">
        <f t="shared" si="8"/>
        <v>77.64333995547045</v>
      </c>
      <c r="M40" s="6"/>
      <c r="N40" s="5"/>
    </row>
    <row r="41" spans="1:13" ht="24" customHeight="1">
      <c r="A41" s="7" t="s">
        <v>48</v>
      </c>
      <c r="B41" s="21" t="s">
        <v>13</v>
      </c>
      <c r="C41" s="13">
        <v>32324</v>
      </c>
      <c r="D41" s="14">
        <v>0</v>
      </c>
      <c r="E41" s="17">
        <f t="shared" si="7"/>
        <v>0</v>
      </c>
      <c r="F41" s="14"/>
      <c r="G41" s="14"/>
      <c r="H41" s="17"/>
      <c r="I41" s="13">
        <f t="shared" si="5"/>
        <v>32324</v>
      </c>
      <c r="J41" s="13">
        <f t="shared" si="6"/>
        <v>0</v>
      </c>
      <c r="K41" s="17">
        <f t="shared" si="8"/>
        <v>0</v>
      </c>
      <c r="M41" s="30"/>
    </row>
    <row r="42" spans="1:14" ht="39" customHeight="1">
      <c r="A42" s="7" t="s">
        <v>81</v>
      </c>
      <c r="B42" s="25" t="s">
        <v>47</v>
      </c>
      <c r="C42" s="13">
        <v>14223</v>
      </c>
      <c r="D42" s="14">
        <v>14223</v>
      </c>
      <c r="E42" s="17">
        <f t="shared" si="7"/>
        <v>100</v>
      </c>
      <c r="F42" s="14"/>
      <c r="G42" s="14"/>
      <c r="H42" s="17"/>
      <c r="I42" s="13">
        <f t="shared" si="5"/>
        <v>14223</v>
      </c>
      <c r="J42" s="13">
        <f t="shared" si="6"/>
        <v>14223</v>
      </c>
      <c r="K42" s="17">
        <f t="shared" si="8"/>
        <v>100</v>
      </c>
      <c r="M42" s="6"/>
      <c r="N42" s="5"/>
    </row>
    <row r="43" spans="1:13" s="5" customFormat="1" ht="24" customHeight="1">
      <c r="A43" s="4" t="s">
        <v>14</v>
      </c>
      <c r="B43" s="36" t="s">
        <v>49</v>
      </c>
      <c r="C43" s="15">
        <f>SUM(C44:C46)</f>
        <v>416832</v>
      </c>
      <c r="D43" s="15">
        <f>SUM(D44:D46)</f>
        <v>314883.45</v>
      </c>
      <c r="E43" s="16">
        <f t="shared" si="7"/>
        <v>75.54205291340396</v>
      </c>
      <c r="F43" s="15">
        <f>SUM(F44:F46)</f>
        <v>0</v>
      </c>
      <c r="G43" s="15">
        <f>SUM(G44:G46)</f>
        <v>0</v>
      </c>
      <c r="H43" s="16">
        <v>0</v>
      </c>
      <c r="I43" s="12">
        <f t="shared" si="5"/>
        <v>416832</v>
      </c>
      <c r="J43" s="12">
        <f t="shared" si="6"/>
        <v>314883.45</v>
      </c>
      <c r="K43" s="16">
        <f t="shared" si="8"/>
        <v>75.54205291340396</v>
      </c>
      <c r="M43" s="6"/>
    </row>
    <row r="44" spans="1:13" ht="24" customHeight="1">
      <c r="A44" s="7" t="s">
        <v>50</v>
      </c>
      <c r="B44" s="21" t="s">
        <v>51</v>
      </c>
      <c r="C44" s="14">
        <v>220541</v>
      </c>
      <c r="D44" s="14">
        <v>156474.94999999998</v>
      </c>
      <c r="E44" s="17">
        <f t="shared" si="7"/>
        <v>70.95050353449017</v>
      </c>
      <c r="F44" s="14"/>
      <c r="G44" s="14"/>
      <c r="H44" s="17"/>
      <c r="I44" s="13">
        <f t="shared" si="5"/>
        <v>220541</v>
      </c>
      <c r="J44" s="13">
        <f t="shared" si="6"/>
        <v>156474.94999999998</v>
      </c>
      <c r="K44" s="17">
        <f t="shared" si="8"/>
        <v>70.95050353449017</v>
      </c>
      <c r="M44" s="30"/>
    </row>
    <row r="45" spans="1:13" s="5" customFormat="1" ht="39" customHeight="1">
      <c r="A45" s="20" t="s">
        <v>52</v>
      </c>
      <c r="B45" s="25" t="s">
        <v>53</v>
      </c>
      <c r="C45" s="14">
        <v>182291</v>
      </c>
      <c r="D45" s="14">
        <v>155408.50000000003</v>
      </c>
      <c r="E45" s="17">
        <f>D45/C45*100</f>
        <v>85.25297463945013</v>
      </c>
      <c r="F45" s="15"/>
      <c r="G45" s="15"/>
      <c r="H45" s="16"/>
      <c r="I45" s="13">
        <f t="shared" si="5"/>
        <v>182291</v>
      </c>
      <c r="J45" s="13">
        <f t="shared" si="6"/>
        <v>155408.50000000003</v>
      </c>
      <c r="K45" s="17">
        <f t="shared" si="8"/>
        <v>85.25297463945013</v>
      </c>
      <c r="M45" s="6"/>
    </row>
    <row r="46" spans="1:14" ht="27.75" customHeight="1">
      <c r="A46" s="20" t="s">
        <v>54</v>
      </c>
      <c r="B46" s="25" t="s">
        <v>55</v>
      </c>
      <c r="C46" s="14">
        <v>14000</v>
      </c>
      <c r="D46" s="14">
        <v>3000</v>
      </c>
      <c r="E46" s="17">
        <f t="shared" si="7"/>
        <v>21.428571428571427</v>
      </c>
      <c r="F46" s="14"/>
      <c r="G46" s="14"/>
      <c r="H46" s="16"/>
      <c r="I46" s="13">
        <f t="shared" si="5"/>
        <v>14000</v>
      </c>
      <c r="J46" s="13">
        <f t="shared" si="6"/>
        <v>3000</v>
      </c>
      <c r="K46" s="17">
        <f t="shared" si="8"/>
        <v>21.428571428571427</v>
      </c>
      <c r="M46" s="6"/>
      <c r="N46" s="5"/>
    </row>
    <row r="47" spans="1:13" s="5" customFormat="1" ht="21" customHeight="1">
      <c r="A47" s="35" t="s">
        <v>15</v>
      </c>
      <c r="B47" s="36" t="s">
        <v>56</v>
      </c>
      <c r="C47" s="15">
        <f>SUM(C48:C49)</f>
        <v>1547919</v>
      </c>
      <c r="D47" s="15">
        <f>SUM(D48:D49)</f>
        <v>1258264.8900000001</v>
      </c>
      <c r="E47" s="16">
        <f t="shared" si="7"/>
        <v>81.28751504439187</v>
      </c>
      <c r="F47" s="15"/>
      <c r="G47" s="15"/>
      <c r="H47" s="16"/>
      <c r="I47" s="12">
        <f t="shared" si="5"/>
        <v>1547919</v>
      </c>
      <c r="J47" s="12">
        <f t="shared" si="6"/>
        <v>1258264.8900000001</v>
      </c>
      <c r="K47" s="16">
        <f t="shared" si="8"/>
        <v>81.28751504439187</v>
      </c>
      <c r="M47" s="6"/>
    </row>
    <row r="48" spans="1:13" s="5" customFormat="1" ht="61.5" customHeight="1">
      <c r="A48" s="20" t="s">
        <v>120</v>
      </c>
      <c r="B48" s="25" t="s">
        <v>121</v>
      </c>
      <c r="C48" s="14">
        <v>18395</v>
      </c>
      <c r="D48" s="14">
        <v>5355</v>
      </c>
      <c r="E48" s="17">
        <f t="shared" si="7"/>
        <v>29.111171513998368</v>
      </c>
      <c r="F48" s="15"/>
      <c r="G48" s="15"/>
      <c r="H48" s="16"/>
      <c r="I48" s="13">
        <f>C48+F48</f>
        <v>18395</v>
      </c>
      <c r="J48" s="13">
        <f>D48+G48</f>
        <v>5355</v>
      </c>
      <c r="K48" s="17">
        <f>J48/I48*100</f>
        <v>29.111171513998368</v>
      </c>
      <c r="M48" s="6"/>
    </row>
    <row r="49" spans="1:14" ht="34.5" customHeight="1">
      <c r="A49" s="20" t="s">
        <v>57</v>
      </c>
      <c r="B49" s="25" t="s">
        <v>16</v>
      </c>
      <c r="C49" s="14">
        <v>1529524</v>
      </c>
      <c r="D49" s="14">
        <v>1252909.8900000001</v>
      </c>
      <c r="E49" s="17">
        <f t="shared" si="7"/>
        <v>81.91501996699627</v>
      </c>
      <c r="F49" s="14"/>
      <c r="G49" s="14"/>
      <c r="H49" s="17"/>
      <c r="I49" s="13">
        <f t="shared" si="5"/>
        <v>1529524</v>
      </c>
      <c r="J49" s="13">
        <f t="shared" si="6"/>
        <v>1252909.8900000001</v>
      </c>
      <c r="K49" s="17">
        <f t="shared" si="8"/>
        <v>81.91501996699627</v>
      </c>
      <c r="M49" s="6"/>
      <c r="N49" s="5"/>
    </row>
    <row r="50" spans="1:13" s="5" customFormat="1" ht="21" customHeight="1">
      <c r="A50" s="35" t="s">
        <v>17</v>
      </c>
      <c r="B50" s="36" t="s">
        <v>18</v>
      </c>
      <c r="C50" s="12">
        <f>SUM(C51:C53)</f>
        <v>5776554</v>
      </c>
      <c r="D50" s="12">
        <f>SUM(D51:D53)</f>
        <v>3942198.17</v>
      </c>
      <c r="E50" s="16">
        <f t="shared" si="7"/>
        <v>68.24480771754232</v>
      </c>
      <c r="F50" s="12">
        <f>SUM(F51:F53)</f>
        <v>0</v>
      </c>
      <c r="G50" s="12">
        <f>SUM(G51:G53)</f>
        <v>0</v>
      </c>
      <c r="H50" s="16">
        <v>0</v>
      </c>
      <c r="I50" s="12">
        <f t="shared" si="5"/>
        <v>5776554</v>
      </c>
      <c r="J50" s="12">
        <f t="shared" si="6"/>
        <v>3942198.17</v>
      </c>
      <c r="K50" s="16">
        <f t="shared" si="8"/>
        <v>68.24480771754232</v>
      </c>
      <c r="M50" s="6"/>
    </row>
    <row r="51" spans="1:13" s="5" customFormat="1" ht="24" customHeight="1">
      <c r="A51" s="20" t="s">
        <v>58</v>
      </c>
      <c r="B51" s="25" t="s">
        <v>59</v>
      </c>
      <c r="C51" s="13">
        <v>1028710</v>
      </c>
      <c r="D51" s="13">
        <v>878895.5</v>
      </c>
      <c r="E51" s="17">
        <f t="shared" si="7"/>
        <v>85.43666339395942</v>
      </c>
      <c r="F51" s="14"/>
      <c r="G51" s="14"/>
      <c r="H51" s="17"/>
      <c r="I51" s="13">
        <f t="shared" si="5"/>
        <v>1028710</v>
      </c>
      <c r="J51" s="13">
        <f t="shared" si="6"/>
        <v>878895.5</v>
      </c>
      <c r="K51" s="17">
        <f t="shared" si="8"/>
        <v>85.43666339395942</v>
      </c>
      <c r="M51" s="6"/>
    </row>
    <row r="52" spans="1:13" s="5" customFormat="1" ht="53.25" customHeight="1">
      <c r="A52" s="20" t="s">
        <v>60</v>
      </c>
      <c r="B52" s="25" t="s">
        <v>61</v>
      </c>
      <c r="C52" s="13">
        <v>707440.6</v>
      </c>
      <c r="D52" s="13">
        <v>414982.46</v>
      </c>
      <c r="E52" s="17">
        <f t="shared" si="7"/>
        <v>58.65968959089993</v>
      </c>
      <c r="F52" s="14"/>
      <c r="G52" s="14"/>
      <c r="H52" s="17"/>
      <c r="I52" s="13">
        <f t="shared" si="5"/>
        <v>707440.6</v>
      </c>
      <c r="J52" s="13">
        <f t="shared" si="6"/>
        <v>414982.46</v>
      </c>
      <c r="K52" s="17">
        <f>J52/I52*100</f>
        <v>58.65968959089993</v>
      </c>
      <c r="M52" s="6"/>
    </row>
    <row r="53" spans="1:13" ht="25.5" customHeight="1">
      <c r="A53" s="7" t="s">
        <v>62</v>
      </c>
      <c r="B53" s="21" t="s">
        <v>63</v>
      </c>
      <c r="C53" s="14">
        <v>4040403.4</v>
      </c>
      <c r="D53" s="14">
        <v>2648320.21</v>
      </c>
      <c r="E53" s="17">
        <f t="shared" si="7"/>
        <v>65.54593558653079</v>
      </c>
      <c r="F53" s="14"/>
      <c r="G53" s="14"/>
      <c r="H53" s="17">
        <v>0</v>
      </c>
      <c r="I53" s="13">
        <f t="shared" si="5"/>
        <v>4040403.4</v>
      </c>
      <c r="J53" s="13">
        <f t="shared" si="6"/>
        <v>2648320.21</v>
      </c>
      <c r="K53" s="17">
        <f>J53/I53*100</f>
        <v>65.54593558653079</v>
      </c>
      <c r="M53" s="30"/>
    </row>
    <row r="54" spans="1:13" s="5" customFormat="1" ht="23.25" customHeight="1">
      <c r="A54" s="35" t="s">
        <v>64</v>
      </c>
      <c r="B54" s="36" t="s">
        <v>65</v>
      </c>
      <c r="C54" s="15">
        <f>SUM(C55:C59)</f>
        <v>72318</v>
      </c>
      <c r="D54" s="15">
        <f>SUM(D55:D59)</f>
        <v>0</v>
      </c>
      <c r="E54" s="16">
        <f t="shared" si="7"/>
        <v>0</v>
      </c>
      <c r="F54" s="15">
        <f>SUM(F55:F59)</f>
        <v>1396432.97</v>
      </c>
      <c r="G54" s="15">
        <f>SUM(G55:G59)</f>
        <v>0</v>
      </c>
      <c r="H54" s="16">
        <f>G54/F54*100</f>
        <v>0</v>
      </c>
      <c r="I54" s="12">
        <f t="shared" si="5"/>
        <v>1468750.97</v>
      </c>
      <c r="J54" s="12">
        <f t="shared" si="6"/>
        <v>0</v>
      </c>
      <c r="K54" s="16">
        <f>J54/I54*100</f>
        <v>0</v>
      </c>
      <c r="M54" s="6"/>
    </row>
    <row r="55" spans="1:13" s="5" customFormat="1" ht="23.25" customHeight="1">
      <c r="A55" s="20" t="s">
        <v>122</v>
      </c>
      <c r="B55" s="25" t="s">
        <v>123</v>
      </c>
      <c r="C55" s="14">
        <v>21718</v>
      </c>
      <c r="D55" s="15">
        <v>0</v>
      </c>
      <c r="E55" s="16"/>
      <c r="F55" s="15"/>
      <c r="G55" s="15"/>
      <c r="H55" s="16"/>
      <c r="I55" s="13">
        <f aca="true" t="shared" si="9" ref="I55:I61">C55+F55</f>
        <v>21718</v>
      </c>
      <c r="J55" s="13">
        <f aca="true" t="shared" si="10" ref="J55:J61">D55+G55</f>
        <v>0</v>
      </c>
      <c r="K55" s="17">
        <f t="shared" si="8"/>
        <v>0</v>
      </c>
      <c r="M55" s="6"/>
    </row>
    <row r="56" spans="1:13" s="5" customFormat="1" ht="22.5" customHeight="1">
      <c r="A56" s="20" t="s">
        <v>66</v>
      </c>
      <c r="B56" s="25" t="s">
        <v>19</v>
      </c>
      <c r="C56" s="14">
        <v>600</v>
      </c>
      <c r="D56" s="14">
        <v>0</v>
      </c>
      <c r="E56" s="17">
        <f t="shared" si="7"/>
        <v>0</v>
      </c>
      <c r="F56" s="13"/>
      <c r="G56" s="13"/>
      <c r="H56" s="16"/>
      <c r="I56" s="13">
        <f t="shared" si="9"/>
        <v>600</v>
      </c>
      <c r="J56" s="13">
        <f t="shared" si="10"/>
        <v>0</v>
      </c>
      <c r="K56" s="17">
        <f t="shared" si="8"/>
        <v>0</v>
      </c>
      <c r="M56" s="6"/>
    </row>
    <row r="57" spans="1:13" s="5" customFormat="1" ht="22.5" customHeight="1">
      <c r="A57" s="48" t="s">
        <v>128</v>
      </c>
      <c r="B57" s="25" t="s">
        <v>126</v>
      </c>
      <c r="C57" s="14">
        <v>0</v>
      </c>
      <c r="D57" s="14">
        <v>0</v>
      </c>
      <c r="E57" s="17"/>
      <c r="F57" s="13">
        <v>596432.97</v>
      </c>
      <c r="G57" s="13">
        <v>0</v>
      </c>
      <c r="H57" s="17">
        <f>G57/F57*100</f>
        <v>0</v>
      </c>
      <c r="I57" s="13">
        <f t="shared" si="9"/>
        <v>596432.97</v>
      </c>
      <c r="J57" s="13">
        <f t="shared" si="10"/>
        <v>0</v>
      </c>
      <c r="K57" s="17">
        <f t="shared" si="8"/>
        <v>0</v>
      </c>
      <c r="M57" s="6"/>
    </row>
    <row r="58" spans="1:13" s="5" customFormat="1" ht="22.5" customHeight="1">
      <c r="A58" s="20">
        <v>1217330</v>
      </c>
      <c r="B58" s="25" t="s">
        <v>127</v>
      </c>
      <c r="C58" s="14">
        <v>0</v>
      </c>
      <c r="D58" s="14">
        <v>0</v>
      </c>
      <c r="E58" s="17"/>
      <c r="F58" s="13">
        <v>800000</v>
      </c>
      <c r="G58" s="13">
        <v>0</v>
      </c>
      <c r="H58" s="17">
        <f>G58/F58*100</f>
        <v>0</v>
      </c>
      <c r="I58" s="13">
        <f t="shared" si="9"/>
        <v>800000</v>
      </c>
      <c r="J58" s="13">
        <f t="shared" si="10"/>
        <v>0</v>
      </c>
      <c r="K58" s="17">
        <f t="shared" si="8"/>
        <v>0</v>
      </c>
      <c r="M58" s="6"/>
    </row>
    <row r="59" spans="1:14" ht="39" customHeight="1">
      <c r="A59" s="20" t="s">
        <v>124</v>
      </c>
      <c r="B59" s="25" t="s">
        <v>125</v>
      </c>
      <c r="C59" s="14">
        <v>50000</v>
      </c>
      <c r="D59" s="14">
        <v>0</v>
      </c>
      <c r="E59" s="17">
        <f t="shared" si="7"/>
        <v>0</v>
      </c>
      <c r="F59" s="14"/>
      <c r="G59" s="14"/>
      <c r="H59" s="16"/>
      <c r="I59" s="13">
        <f t="shared" si="9"/>
        <v>50000</v>
      </c>
      <c r="J59" s="13">
        <f t="shared" si="10"/>
        <v>0</v>
      </c>
      <c r="K59" s="17">
        <f t="shared" si="8"/>
        <v>0</v>
      </c>
      <c r="M59" s="6"/>
      <c r="N59" s="5"/>
    </row>
    <row r="60" spans="1:13" s="5" customFormat="1" ht="24" customHeight="1">
      <c r="A60" s="4" t="s">
        <v>20</v>
      </c>
      <c r="B60" s="22" t="s">
        <v>67</v>
      </c>
      <c r="C60" s="15">
        <f>SUM(C61:C64)</f>
        <v>1247322</v>
      </c>
      <c r="D60" s="15">
        <f>SUM(D61:D64)</f>
        <v>121895.62</v>
      </c>
      <c r="E60" s="16">
        <f t="shared" si="7"/>
        <v>9.772586389079963</v>
      </c>
      <c r="F60" s="15">
        <f>SUM(F61:F64)</f>
        <v>8100</v>
      </c>
      <c r="G60" s="15">
        <f>SUM(G61:G64)</f>
        <v>0</v>
      </c>
      <c r="H60" s="16">
        <f>G60/F60*100</f>
        <v>0</v>
      </c>
      <c r="I60" s="12">
        <f t="shared" si="9"/>
        <v>1255422</v>
      </c>
      <c r="J60" s="12">
        <f t="shared" si="10"/>
        <v>121895.62</v>
      </c>
      <c r="K60" s="16">
        <f t="shared" si="8"/>
        <v>9.709533527371672</v>
      </c>
      <c r="M60" s="6"/>
    </row>
    <row r="61" spans="1:13" s="5" customFormat="1" ht="21.75" customHeight="1">
      <c r="A61" s="7" t="s">
        <v>68</v>
      </c>
      <c r="B61" s="26" t="s">
        <v>69</v>
      </c>
      <c r="C61" s="14">
        <v>20431</v>
      </c>
      <c r="D61" s="14">
        <v>0</v>
      </c>
      <c r="E61" s="17">
        <f t="shared" si="7"/>
        <v>0</v>
      </c>
      <c r="F61" s="15"/>
      <c r="G61" s="15"/>
      <c r="H61" s="17"/>
      <c r="I61" s="13">
        <f t="shared" si="9"/>
        <v>20431</v>
      </c>
      <c r="J61" s="13">
        <f t="shared" si="10"/>
        <v>0</v>
      </c>
      <c r="K61" s="17">
        <f t="shared" si="8"/>
        <v>0</v>
      </c>
      <c r="M61" s="6"/>
    </row>
    <row r="62" spans="1:15" ht="24" customHeight="1">
      <c r="A62" s="7" t="s">
        <v>75</v>
      </c>
      <c r="B62" s="26" t="s">
        <v>76</v>
      </c>
      <c r="C62" s="13">
        <v>226891</v>
      </c>
      <c r="D62" s="13">
        <v>121895.62</v>
      </c>
      <c r="E62" s="17">
        <f t="shared" si="7"/>
        <v>53.72430814796532</v>
      </c>
      <c r="F62" s="13"/>
      <c r="G62" s="13"/>
      <c r="H62" s="17"/>
      <c r="I62" s="13">
        <f aca="true" t="shared" si="11" ref="I62:I67">C62+F62</f>
        <v>226891</v>
      </c>
      <c r="J62" s="13">
        <f aca="true" t="shared" si="12" ref="J62:J67">D62+G62</f>
        <v>121895.62</v>
      </c>
      <c r="K62" s="17">
        <f t="shared" si="8"/>
        <v>53.72430814796532</v>
      </c>
      <c r="M62" s="30"/>
      <c r="O62" s="9"/>
    </row>
    <row r="63" spans="1:15" ht="21" customHeight="1">
      <c r="A63" s="7" t="s">
        <v>72</v>
      </c>
      <c r="B63" s="26" t="s">
        <v>73</v>
      </c>
      <c r="C63" s="13"/>
      <c r="D63" s="13"/>
      <c r="E63" s="17"/>
      <c r="F63" s="37">
        <v>8100</v>
      </c>
      <c r="G63" s="37">
        <v>0</v>
      </c>
      <c r="H63" s="17">
        <f aca="true" t="shared" si="13" ref="H63:H70">G63/F63*100</f>
        <v>0</v>
      </c>
      <c r="I63" s="13">
        <f>C63+F63</f>
        <v>8100</v>
      </c>
      <c r="J63" s="13">
        <f>D63+G63</f>
        <v>0</v>
      </c>
      <c r="K63" s="17">
        <f>J63/I63*100</f>
        <v>0</v>
      </c>
      <c r="M63" s="30"/>
      <c r="O63" s="9"/>
    </row>
    <row r="64" spans="1:15" ht="24" customHeight="1">
      <c r="A64" s="19" t="s">
        <v>105</v>
      </c>
      <c r="B64" s="26" t="s">
        <v>106</v>
      </c>
      <c r="C64" s="13">
        <v>1000000</v>
      </c>
      <c r="D64" s="13">
        <v>0</v>
      </c>
      <c r="E64" s="17">
        <f>D64/C64*100</f>
        <v>0</v>
      </c>
      <c r="F64" s="13"/>
      <c r="G64" s="13"/>
      <c r="H64" s="17"/>
      <c r="I64" s="13">
        <f t="shared" si="11"/>
        <v>1000000</v>
      </c>
      <c r="J64" s="13">
        <f t="shared" si="12"/>
        <v>0</v>
      </c>
      <c r="K64" s="17">
        <f t="shared" si="8"/>
        <v>0</v>
      </c>
      <c r="M64" s="6"/>
      <c r="N64" s="5"/>
      <c r="O64" s="9"/>
    </row>
    <row r="65" spans="1:15" s="5" customFormat="1" ht="23.25" customHeight="1">
      <c r="A65" s="31" t="s">
        <v>70</v>
      </c>
      <c r="B65" s="32" t="s">
        <v>71</v>
      </c>
      <c r="C65" s="12">
        <f>SUM(C66:C66)</f>
        <v>1229886</v>
      </c>
      <c r="D65" s="12">
        <f>SUM(D66:D66)</f>
        <v>0</v>
      </c>
      <c r="E65" s="17">
        <f>D65/C65*100</f>
        <v>0</v>
      </c>
      <c r="F65" s="12">
        <f>SUM(F66:F66)</f>
        <v>4224500</v>
      </c>
      <c r="G65" s="12">
        <f>SUM(G66:G66)</f>
        <v>3940000</v>
      </c>
      <c r="H65" s="16">
        <f t="shared" si="13"/>
        <v>93.26547520416617</v>
      </c>
      <c r="I65" s="12">
        <f t="shared" si="11"/>
        <v>5454386</v>
      </c>
      <c r="J65" s="12">
        <f t="shared" si="12"/>
        <v>3940000</v>
      </c>
      <c r="K65" s="16">
        <f t="shared" si="8"/>
        <v>72.23544501617597</v>
      </c>
      <c r="M65" s="6"/>
      <c r="O65" s="8"/>
    </row>
    <row r="66" spans="1:15" ht="36" customHeight="1">
      <c r="A66" s="19" t="s">
        <v>110</v>
      </c>
      <c r="B66" s="23" t="s">
        <v>111</v>
      </c>
      <c r="C66" s="13">
        <v>1229886</v>
      </c>
      <c r="D66" s="13"/>
      <c r="E66" s="17">
        <f>D66/C66*100</f>
        <v>0</v>
      </c>
      <c r="F66" s="13">
        <v>4224500</v>
      </c>
      <c r="G66" s="13">
        <v>3940000</v>
      </c>
      <c r="H66" s="17">
        <f t="shared" si="13"/>
        <v>93.26547520416617</v>
      </c>
      <c r="I66" s="13">
        <f t="shared" si="11"/>
        <v>5454386</v>
      </c>
      <c r="J66" s="13">
        <f t="shared" si="12"/>
        <v>3940000</v>
      </c>
      <c r="K66" s="17">
        <f t="shared" si="8"/>
        <v>72.23544501617597</v>
      </c>
      <c r="M66" s="6"/>
      <c r="N66" s="5"/>
      <c r="O66" s="9"/>
    </row>
    <row r="67" spans="1:18" s="5" customFormat="1" ht="26.25" customHeight="1">
      <c r="A67" s="4" t="s">
        <v>21</v>
      </c>
      <c r="B67" s="47" t="s">
        <v>116</v>
      </c>
      <c r="C67" s="12">
        <f>C8+C16+C27+C30+C43+C47+C50+C54+C60+C65</f>
        <v>75755068.94</v>
      </c>
      <c r="D67" s="12">
        <f>D8+D16+D27+D30+D43+D47+D50+D54+D60+D65</f>
        <v>54874373.220000006</v>
      </c>
      <c r="E67" s="17">
        <f>D67/C67*100</f>
        <v>72.43656957590778</v>
      </c>
      <c r="F67" s="12">
        <f>F8+F16+F27+F30+F43+F47+F50+F54+F60+F65</f>
        <v>5629032.97</v>
      </c>
      <c r="G67" s="12">
        <f>G8+G16+G27+G30+G43+G47+G50+G54+G60+G65</f>
        <v>3940000</v>
      </c>
      <c r="H67" s="16">
        <f t="shared" si="13"/>
        <v>69.99426048840499</v>
      </c>
      <c r="I67" s="12">
        <f t="shared" si="11"/>
        <v>81384101.91</v>
      </c>
      <c r="J67" s="12">
        <f t="shared" si="12"/>
        <v>58814373.220000006</v>
      </c>
      <c r="K67" s="16">
        <f t="shared" si="8"/>
        <v>72.2676442200479</v>
      </c>
      <c r="M67" s="45"/>
      <c r="N67" s="8"/>
      <c r="O67" s="8"/>
      <c r="P67" s="8"/>
      <c r="Q67" s="8"/>
      <c r="R67" s="8"/>
    </row>
    <row r="68" spans="1:18" s="5" customFormat="1" ht="23.25" customHeight="1">
      <c r="A68" s="1"/>
      <c r="B68" s="27" t="s">
        <v>74</v>
      </c>
      <c r="C68" s="42"/>
      <c r="D68" s="42"/>
      <c r="E68" s="38"/>
      <c r="F68" s="40">
        <f>F71+F79+F69+F82+F84</f>
        <v>5411364.31</v>
      </c>
      <c r="G68" s="40">
        <f>G71+G79+G69+G82+G84</f>
        <v>2136702.5300000003</v>
      </c>
      <c r="H68" s="16">
        <f t="shared" si="13"/>
        <v>39.485468129570464</v>
      </c>
      <c r="I68" s="40">
        <f>I71+I79+I69+I82+I84</f>
        <v>5411364.31</v>
      </c>
      <c r="J68" s="40">
        <f>J71+J79+J69+J82+J84</f>
        <v>2136702.5300000003</v>
      </c>
      <c r="K68" s="16">
        <f>J68/I68*100</f>
        <v>39.485468129570464</v>
      </c>
      <c r="M68" s="45"/>
      <c r="N68" s="46"/>
      <c r="O68" s="8"/>
      <c r="P68" s="8"/>
      <c r="Q68" s="8"/>
      <c r="R68" s="8"/>
    </row>
    <row r="69" spans="1:18" s="5" customFormat="1" ht="23.25" customHeight="1">
      <c r="A69" s="4" t="s">
        <v>1</v>
      </c>
      <c r="B69" s="22" t="s">
        <v>2</v>
      </c>
      <c r="C69" s="42"/>
      <c r="D69" s="42"/>
      <c r="E69" s="38"/>
      <c r="F69" s="40">
        <f>F70</f>
        <v>527487.66</v>
      </c>
      <c r="G69" s="40">
        <f>G70</f>
        <v>527487.66</v>
      </c>
      <c r="H69" s="16">
        <f t="shared" si="13"/>
        <v>100</v>
      </c>
      <c r="I69" s="40">
        <f>C69+F69</f>
        <v>527487.66</v>
      </c>
      <c r="J69" s="40">
        <f>D69+G69</f>
        <v>527487.66</v>
      </c>
      <c r="K69" s="39">
        <f>J69/I69*100</f>
        <v>100</v>
      </c>
      <c r="M69" s="45"/>
      <c r="N69" s="46"/>
      <c r="O69" s="8"/>
      <c r="P69" s="8"/>
      <c r="Q69" s="8"/>
      <c r="R69" s="8"/>
    </row>
    <row r="70" spans="1:18" s="5" customFormat="1" ht="67.5" customHeight="1">
      <c r="A70" s="7" t="s">
        <v>26</v>
      </c>
      <c r="B70" s="21" t="s">
        <v>3</v>
      </c>
      <c r="C70" s="42"/>
      <c r="D70" s="42"/>
      <c r="E70" s="38"/>
      <c r="F70" s="42">
        <v>527487.66</v>
      </c>
      <c r="G70" s="42">
        <v>527487.66</v>
      </c>
      <c r="H70" s="17">
        <f t="shared" si="13"/>
        <v>100</v>
      </c>
      <c r="I70" s="42">
        <f>C70+F70</f>
        <v>527487.66</v>
      </c>
      <c r="J70" s="42">
        <f>D70+G70</f>
        <v>527487.66</v>
      </c>
      <c r="K70" s="38">
        <f>J70/I70*100</f>
        <v>100</v>
      </c>
      <c r="M70" s="45"/>
      <c r="N70" s="46"/>
      <c r="O70" s="8"/>
      <c r="P70" s="8"/>
      <c r="Q70" s="8"/>
      <c r="R70" s="8"/>
    </row>
    <row r="71" spans="1:18" s="5" customFormat="1" ht="18.75" customHeight="1">
      <c r="A71" s="4" t="s">
        <v>4</v>
      </c>
      <c r="B71" s="28" t="s">
        <v>5</v>
      </c>
      <c r="C71" s="40"/>
      <c r="D71" s="40"/>
      <c r="E71" s="39"/>
      <c r="F71" s="40">
        <f>SUM(F72:F78)</f>
        <v>4635323.06</v>
      </c>
      <c r="G71" s="40">
        <f>SUM(G72:G78)</f>
        <v>1423679.2800000003</v>
      </c>
      <c r="H71" s="39">
        <f aca="true" t="shared" si="14" ref="H71:H86">G71/F71*100</f>
        <v>30.713701322901976</v>
      </c>
      <c r="I71" s="40">
        <f aca="true" t="shared" si="15" ref="I71:J81">C71+F71</f>
        <v>4635323.06</v>
      </c>
      <c r="J71" s="40">
        <f t="shared" si="15"/>
        <v>1423679.2800000003</v>
      </c>
      <c r="K71" s="39">
        <f aca="true" t="shared" si="16" ref="K71:K81">J71/I71*100</f>
        <v>30.713701322901976</v>
      </c>
      <c r="M71" s="45"/>
      <c r="N71" s="46"/>
      <c r="O71" s="8"/>
      <c r="P71" s="8"/>
      <c r="Q71" s="8"/>
      <c r="R71" s="8"/>
    </row>
    <row r="72" spans="1:18" s="5" customFormat="1" ht="21.75" customHeight="1">
      <c r="A72" s="19" t="s">
        <v>34</v>
      </c>
      <c r="B72" s="23" t="s">
        <v>35</v>
      </c>
      <c r="C72" s="42"/>
      <c r="D72" s="42"/>
      <c r="E72" s="38"/>
      <c r="F72" s="42">
        <v>997279.72</v>
      </c>
      <c r="G72" s="42">
        <v>201390.71</v>
      </c>
      <c r="H72" s="38">
        <f t="shared" si="14"/>
        <v>20.194004346142723</v>
      </c>
      <c r="I72" s="42">
        <f t="shared" si="15"/>
        <v>997279.72</v>
      </c>
      <c r="J72" s="42">
        <f t="shared" si="15"/>
        <v>201390.71</v>
      </c>
      <c r="K72" s="38">
        <f t="shared" si="16"/>
        <v>20.194004346142723</v>
      </c>
      <c r="M72" s="45"/>
      <c r="N72" s="46"/>
      <c r="O72" s="8"/>
      <c r="P72" s="8"/>
      <c r="Q72" s="8"/>
      <c r="R72" s="8"/>
    </row>
    <row r="73" spans="1:18" ht="36.75" customHeight="1">
      <c r="A73" s="19" t="s">
        <v>92</v>
      </c>
      <c r="B73" s="23" t="s">
        <v>114</v>
      </c>
      <c r="C73" s="42"/>
      <c r="D73" s="42"/>
      <c r="E73" s="38"/>
      <c r="F73" s="42">
        <v>1625871.04</v>
      </c>
      <c r="G73" s="42">
        <v>513092.98</v>
      </c>
      <c r="H73" s="38">
        <f t="shared" si="14"/>
        <v>31.55803673088365</v>
      </c>
      <c r="I73" s="42">
        <f t="shared" si="15"/>
        <v>1625871.04</v>
      </c>
      <c r="J73" s="42">
        <f t="shared" si="15"/>
        <v>513092.98</v>
      </c>
      <c r="K73" s="38">
        <f t="shared" si="16"/>
        <v>31.55803673088365</v>
      </c>
      <c r="M73" s="9"/>
      <c r="N73" s="46"/>
      <c r="O73" s="9"/>
      <c r="P73" s="8"/>
      <c r="Q73" s="9"/>
      <c r="R73" s="9"/>
    </row>
    <row r="74" spans="1:18" ht="37.5">
      <c r="A74" s="19" t="s">
        <v>94</v>
      </c>
      <c r="B74" s="23" t="s">
        <v>77</v>
      </c>
      <c r="C74" s="42"/>
      <c r="D74" s="42"/>
      <c r="E74" s="38"/>
      <c r="F74" s="42">
        <v>410522.26</v>
      </c>
      <c r="G74" s="42">
        <v>410522.26</v>
      </c>
      <c r="H74" s="38">
        <f t="shared" si="14"/>
        <v>100</v>
      </c>
      <c r="I74" s="42">
        <f t="shared" si="15"/>
        <v>410522.26</v>
      </c>
      <c r="J74" s="42">
        <f t="shared" si="15"/>
        <v>410522.26</v>
      </c>
      <c r="K74" s="38">
        <f t="shared" si="16"/>
        <v>100</v>
      </c>
      <c r="M74" s="9"/>
      <c r="N74" s="46"/>
      <c r="O74" s="9"/>
      <c r="P74" s="8"/>
      <c r="Q74" s="9"/>
      <c r="R74" s="9"/>
    </row>
    <row r="75" spans="1:18" ht="18.75">
      <c r="A75" s="19" t="s">
        <v>95</v>
      </c>
      <c r="B75" s="23" t="s">
        <v>36</v>
      </c>
      <c r="C75" s="42"/>
      <c r="D75" s="42"/>
      <c r="E75" s="38"/>
      <c r="F75" s="42">
        <v>865498.52</v>
      </c>
      <c r="G75" s="42">
        <v>156215.58</v>
      </c>
      <c r="H75" s="38">
        <f t="shared" si="14"/>
        <v>18.04920244115495</v>
      </c>
      <c r="I75" s="42">
        <f t="shared" si="15"/>
        <v>865498.52</v>
      </c>
      <c r="J75" s="42">
        <f t="shared" si="15"/>
        <v>156215.58</v>
      </c>
      <c r="K75" s="38">
        <f t="shared" si="16"/>
        <v>18.04920244115495</v>
      </c>
      <c r="M75" s="9"/>
      <c r="N75" s="46"/>
      <c r="O75" s="9"/>
      <c r="P75" s="8"/>
      <c r="Q75" s="9"/>
      <c r="R75" s="9"/>
    </row>
    <row r="76" spans="1:18" ht="37.5">
      <c r="A76" s="19" t="s">
        <v>97</v>
      </c>
      <c r="B76" s="23" t="s">
        <v>100</v>
      </c>
      <c r="C76" s="42"/>
      <c r="D76" s="42"/>
      <c r="E76" s="38"/>
      <c r="F76" s="42">
        <v>114.08</v>
      </c>
      <c r="G76" s="41">
        <v>114.08</v>
      </c>
      <c r="H76" s="38">
        <f t="shared" si="14"/>
        <v>100</v>
      </c>
      <c r="I76" s="42">
        <f t="shared" si="15"/>
        <v>114.08</v>
      </c>
      <c r="J76" s="42">
        <f t="shared" si="15"/>
        <v>114.08</v>
      </c>
      <c r="K76" s="38">
        <f t="shared" si="16"/>
        <v>100</v>
      </c>
      <c r="M76" s="9"/>
      <c r="N76" s="46"/>
      <c r="O76" s="9"/>
      <c r="P76" s="8"/>
      <c r="Q76" s="9"/>
      <c r="R76" s="9"/>
    </row>
    <row r="77" spans="1:18" ht="37.5">
      <c r="A77" s="7" t="s">
        <v>99</v>
      </c>
      <c r="B77" s="21" t="s">
        <v>102</v>
      </c>
      <c r="C77" s="42"/>
      <c r="D77" s="42"/>
      <c r="E77" s="38"/>
      <c r="F77" s="42">
        <v>57.04</v>
      </c>
      <c r="G77" s="41">
        <v>57.04</v>
      </c>
      <c r="H77" s="38">
        <f t="shared" si="14"/>
        <v>100</v>
      </c>
      <c r="I77" s="42">
        <f t="shared" si="15"/>
        <v>57.04</v>
      </c>
      <c r="J77" s="42">
        <f t="shared" si="15"/>
        <v>57.04</v>
      </c>
      <c r="K77" s="38">
        <f t="shared" si="16"/>
        <v>100</v>
      </c>
      <c r="M77" s="9"/>
      <c r="N77" s="46"/>
      <c r="O77" s="9"/>
      <c r="P77" s="8"/>
      <c r="Q77" s="9"/>
      <c r="R77" s="9"/>
    </row>
    <row r="78" spans="1:18" ht="18.75">
      <c r="A78" s="7" t="s">
        <v>103</v>
      </c>
      <c r="B78" s="26" t="s">
        <v>107</v>
      </c>
      <c r="C78" s="42"/>
      <c r="D78" s="42"/>
      <c r="E78" s="38"/>
      <c r="F78" s="42">
        <v>735980.4</v>
      </c>
      <c r="G78" s="41">
        <v>142286.63</v>
      </c>
      <c r="H78" s="38">
        <f t="shared" si="14"/>
        <v>19.332937398876382</v>
      </c>
      <c r="I78" s="42">
        <f t="shared" si="15"/>
        <v>735980.4</v>
      </c>
      <c r="J78" s="42">
        <f t="shared" si="15"/>
        <v>142286.63</v>
      </c>
      <c r="K78" s="38">
        <f t="shared" si="16"/>
        <v>19.332937398876382</v>
      </c>
      <c r="M78" s="9"/>
      <c r="N78" s="46"/>
      <c r="O78" s="9"/>
      <c r="P78" s="8"/>
      <c r="Q78" s="9"/>
      <c r="R78" s="9"/>
    </row>
    <row r="79" spans="1:18" ht="21" customHeight="1">
      <c r="A79" s="4" t="s">
        <v>8</v>
      </c>
      <c r="B79" s="28" t="s">
        <v>9</v>
      </c>
      <c r="C79" s="40"/>
      <c r="D79" s="40"/>
      <c r="E79" s="39"/>
      <c r="F79" s="40">
        <f>SUM(F80:F81)</f>
        <v>171664</v>
      </c>
      <c r="G79" s="40">
        <f>SUM(G80:G81)</f>
        <v>108646</v>
      </c>
      <c r="H79" s="39">
        <f t="shared" si="14"/>
        <v>63.28991518314847</v>
      </c>
      <c r="I79" s="40">
        <f t="shared" si="15"/>
        <v>171664</v>
      </c>
      <c r="J79" s="40">
        <f t="shared" si="15"/>
        <v>108646</v>
      </c>
      <c r="K79" s="39">
        <f t="shared" si="16"/>
        <v>63.28991518314847</v>
      </c>
      <c r="M79" s="9"/>
      <c r="N79" s="46"/>
      <c r="O79" s="9"/>
      <c r="P79" s="8"/>
      <c r="Q79" s="9"/>
      <c r="R79" s="9"/>
    </row>
    <row r="80" spans="1:18" ht="58.5" customHeight="1">
      <c r="A80" s="7" t="s">
        <v>44</v>
      </c>
      <c r="B80" s="29" t="s">
        <v>12</v>
      </c>
      <c r="C80" s="42"/>
      <c r="D80" s="42"/>
      <c r="E80" s="38"/>
      <c r="F80" s="42">
        <v>134508</v>
      </c>
      <c r="G80" s="42">
        <v>71490</v>
      </c>
      <c r="H80" s="38">
        <f t="shared" si="14"/>
        <v>53.14925506289588</v>
      </c>
      <c r="I80" s="42">
        <f t="shared" si="15"/>
        <v>134508</v>
      </c>
      <c r="J80" s="42">
        <f t="shared" si="15"/>
        <v>71490</v>
      </c>
      <c r="K80" s="38">
        <f t="shared" si="16"/>
        <v>53.14925506289588</v>
      </c>
      <c r="M80" s="9"/>
      <c r="N80" s="46"/>
      <c r="O80" s="9"/>
      <c r="P80" s="8"/>
      <c r="Q80" s="9"/>
      <c r="R80" s="9"/>
    </row>
    <row r="81" spans="1:18" ht="27" customHeight="1">
      <c r="A81" s="7" t="s">
        <v>45</v>
      </c>
      <c r="B81" s="21" t="s">
        <v>104</v>
      </c>
      <c r="C81" s="42"/>
      <c r="D81" s="42"/>
      <c r="E81" s="38"/>
      <c r="F81" s="42">
        <v>37156</v>
      </c>
      <c r="G81" s="42">
        <v>37156</v>
      </c>
      <c r="H81" s="38">
        <f t="shared" si="14"/>
        <v>100</v>
      </c>
      <c r="I81" s="42">
        <f t="shared" si="15"/>
        <v>37156</v>
      </c>
      <c r="J81" s="42">
        <f t="shared" si="15"/>
        <v>37156</v>
      </c>
      <c r="K81" s="38">
        <f t="shared" si="16"/>
        <v>100</v>
      </c>
      <c r="M81" s="9"/>
      <c r="N81" s="46"/>
      <c r="O81" s="9"/>
      <c r="P81" s="8"/>
      <c r="Q81" s="9"/>
      <c r="R81" s="9"/>
    </row>
    <row r="82" spans="1:18" ht="18.75">
      <c r="A82" s="4" t="s">
        <v>14</v>
      </c>
      <c r="B82" s="36" t="s">
        <v>49</v>
      </c>
      <c r="C82" s="42"/>
      <c r="D82" s="42"/>
      <c r="E82" s="38"/>
      <c r="F82" s="40">
        <f>F83</f>
        <v>34889.59</v>
      </c>
      <c r="G82" s="40">
        <f>G83</f>
        <v>34889.59</v>
      </c>
      <c r="H82" s="38">
        <f t="shared" si="14"/>
        <v>100</v>
      </c>
      <c r="I82" s="40">
        <f aca="true" t="shared" si="17" ref="I82:J86">C82+F82</f>
        <v>34889.59</v>
      </c>
      <c r="J82" s="40">
        <f t="shared" si="17"/>
        <v>34889.59</v>
      </c>
      <c r="K82" s="39">
        <f>J82/I82*100</f>
        <v>100</v>
      </c>
      <c r="M82" s="9"/>
      <c r="N82" s="46"/>
      <c r="O82" s="9"/>
      <c r="P82" s="8"/>
      <c r="Q82" s="9"/>
      <c r="R82" s="9"/>
    </row>
    <row r="83" spans="1:18" ht="18.75">
      <c r="A83" s="7" t="s">
        <v>50</v>
      </c>
      <c r="B83" s="21" t="s">
        <v>51</v>
      </c>
      <c r="C83" s="42"/>
      <c r="D83" s="42"/>
      <c r="E83" s="38"/>
      <c r="F83" s="42">
        <v>34889.59</v>
      </c>
      <c r="G83" s="42">
        <v>34889.59</v>
      </c>
      <c r="H83" s="38">
        <f t="shared" si="14"/>
        <v>100</v>
      </c>
      <c r="I83" s="42">
        <f t="shared" si="17"/>
        <v>34889.59</v>
      </c>
      <c r="J83" s="42">
        <f t="shared" si="17"/>
        <v>34889.59</v>
      </c>
      <c r="K83" s="38">
        <f>J83/I83*100</f>
        <v>100</v>
      </c>
      <c r="M83" s="9"/>
      <c r="N83" s="46"/>
      <c r="O83" s="9"/>
      <c r="P83" s="8"/>
      <c r="Q83" s="9"/>
      <c r="R83" s="9"/>
    </row>
    <row r="84" spans="1:18" ht="18.75">
      <c r="A84" s="35" t="s">
        <v>15</v>
      </c>
      <c r="B84" s="36" t="s">
        <v>56</v>
      </c>
      <c r="C84" s="42"/>
      <c r="D84" s="42"/>
      <c r="E84" s="38"/>
      <c r="F84" s="40">
        <f>F85</f>
        <v>42000</v>
      </c>
      <c r="G84" s="40">
        <f>G85</f>
        <v>42000</v>
      </c>
      <c r="H84" s="39">
        <f t="shared" si="14"/>
        <v>100</v>
      </c>
      <c r="I84" s="40">
        <f>C84+F84</f>
        <v>42000</v>
      </c>
      <c r="J84" s="40">
        <f>D84+G84</f>
        <v>42000</v>
      </c>
      <c r="K84" s="39">
        <f>J84/I84*100</f>
        <v>100</v>
      </c>
      <c r="M84" s="9"/>
      <c r="N84" s="46"/>
      <c r="O84" s="9"/>
      <c r="P84" s="8"/>
      <c r="Q84" s="9"/>
      <c r="R84" s="9"/>
    </row>
    <row r="85" spans="1:18" ht="37.5">
      <c r="A85" s="20" t="s">
        <v>57</v>
      </c>
      <c r="B85" s="25" t="s">
        <v>16</v>
      </c>
      <c r="C85" s="42"/>
      <c r="D85" s="42"/>
      <c r="E85" s="38"/>
      <c r="F85" s="42">
        <v>42000</v>
      </c>
      <c r="G85" s="42">
        <v>42000</v>
      </c>
      <c r="H85" s="38">
        <f t="shared" si="14"/>
        <v>100</v>
      </c>
      <c r="I85" s="42">
        <f>C85+F85</f>
        <v>42000</v>
      </c>
      <c r="J85" s="42">
        <f>D85+G85</f>
        <v>42000</v>
      </c>
      <c r="K85" s="38">
        <f>J85/I85*100</f>
        <v>100</v>
      </c>
      <c r="M85" s="9"/>
      <c r="N85" s="46"/>
      <c r="O85" s="9"/>
      <c r="P85" s="8"/>
      <c r="Q85" s="9"/>
      <c r="R85" s="9"/>
    </row>
    <row r="86" spans="1:11" ht="24" customHeight="1">
      <c r="A86" s="10"/>
      <c r="B86" s="10" t="s">
        <v>85</v>
      </c>
      <c r="C86" s="40">
        <f>C68+C67</f>
        <v>75755068.94</v>
      </c>
      <c r="D86" s="40">
        <f>D68+D67</f>
        <v>54874373.220000006</v>
      </c>
      <c r="E86" s="39">
        <f>D86/C86*100</f>
        <v>72.43656957590778</v>
      </c>
      <c r="F86" s="40">
        <f>F68+F67</f>
        <v>11040397.28</v>
      </c>
      <c r="G86" s="40">
        <f>G68+G67</f>
        <v>6076702.53</v>
      </c>
      <c r="H86" s="39">
        <f t="shared" si="14"/>
        <v>55.04061471599508</v>
      </c>
      <c r="I86" s="40">
        <f t="shared" si="17"/>
        <v>86795466.22</v>
      </c>
      <c r="J86" s="40">
        <f t="shared" si="17"/>
        <v>60951075.75000001</v>
      </c>
      <c r="K86" s="39">
        <f>J86/I86*100</f>
        <v>70.2238013164278</v>
      </c>
    </row>
    <row r="87" ht="11.25" customHeight="1">
      <c r="B87" s="1"/>
    </row>
    <row r="88" spans="2:9" ht="21" customHeight="1">
      <c r="B88" s="1" t="s">
        <v>25</v>
      </c>
      <c r="I88" s="1" t="s">
        <v>112</v>
      </c>
    </row>
    <row r="92" spans="3:7" ht="18.75">
      <c r="C92" s="44"/>
      <c r="D92" s="44"/>
      <c r="F92" s="44"/>
      <c r="G92" s="44"/>
    </row>
    <row r="93" spans="3:7" ht="18.75">
      <c r="C93" s="43"/>
      <c r="D93" s="43"/>
      <c r="E93" s="43"/>
      <c r="F93" s="43"/>
      <c r="G93" s="43"/>
    </row>
    <row r="96" spans="6:7" ht="18.75">
      <c r="F96" s="43"/>
      <c r="G96" s="43"/>
    </row>
  </sheetData>
  <sheetProtection/>
  <mergeCells count="7">
    <mergeCell ref="A4:H4"/>
    <mergeCell ref="F6:H6"/>
    <mergeCell ref="I6:K6"/>
    <mergeCell ref="A5:D5"/>
    <mergeCell ref="C6:E6"/>
    <mergeCell ref="B6:B7"/>
    <mergeCell ref="A6:A7"/>
  </mergeCells>
  <printOptions/>
  <pageMargins left="0.1968503937007874" right="0" top="0.31496062992125984" bottom="0.2362204724409449" header="0" footer="0"/>
  <pageSetup horizontalDpi="600" verticalDpi="600" orientation="landscape" paperSize="9" scale="65" r:id="rId1"/>
  <rowBreaks count="3" manualBreakCount="3">
    <brk id="26" max="10" man="1"/>
    <brk id="46" max="10" man="1"/>
    <brk id="6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222</dc:creator>
  <cp:keywords/>
  <dc:description/>
  <cp:lastModifiedBy>user</cp:lastModifiedBy>
  <cp:lastPrinted>2024-04-08T10:27:08Z</cp:lastPrinted>
  <dcterms:created xsi:type="dcterms:W3CDTF">2017-03-30T11:43:12Z</dcterms:created>
  <dcterms:modified xsi:type="dcterms:W3CDTF">2024-04-08T10:27:12Z</dcterms:modified>
  <cp:category/>
  <cp:version/>
  <cp:contentType/>
  <cp:contentStatus/>
</cp:coreProperties>
</file>