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0" windowHeight="9120" activeTab="0"/>
  </bookViews>
  <sheets>
    <sheet name="2022" sheetId="1" r:id="rId1"/>
  </sheets>
  <definedNames>
    <definedName name="_xlnm.Print_Area" localSheetId="0">'2022'!$A$1:$F$91</definedName>
  </definedNames>
  <calcPr fullCalcOnLoad="1"/>
</workbook>
</file>

<file path=xl/sharedStrings.xml><?xml version="1.0" encoding="utf-8"?>
<sst xmlns="http://schemas.openxmlformats.org/spreadsheetml/2006/main" count="99" uniqueCount="82">
  <si>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</si>
  <si>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</si>
  <si>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</si>
  <si>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</si>
  <si>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</si>
  <si>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</si>
  <si>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</si>
  <si>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</si>
  <si>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</si>
  <si>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</si>
  <si>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</si>
  <si>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</si>
  <si>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</si>
  <si>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</si>
  <si>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</si>
  <si>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</si>
  <si>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</si>
  <si>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</si>
  <si>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</si>
  <si>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</si>
  <si>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</si>
  <si>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</si>
  <si>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</si>
  <si>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</si>
  <si>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</si>
  <si>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</si>
  <si>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Інша діяльність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</si>
  <si>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</si>
  <si>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</si>
  <si>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</si>
  <si>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</si>
  <si>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</si>
  <si>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</si>
  <si>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</si>
  <si>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</si>
  <si>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</si>
  <si>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>Місцеві податки і збори, з них</t>
  </si>
  <si>
    <t xml:space="preserve">    - Податок на  майно,в тому числі: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</si>
  <si>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</si>
  <si>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</si>
  <si>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</si>
  <si>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</si>
  <si>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</si>
  <si>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</si>
  <si>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</si>
  <si>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</si>
  <si>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</si>
  <si>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</si>
  <si>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</si>
  <si>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</si>
  <si>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</si>
  <si>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</si>
  <si>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</si>
  <si>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 xml:space="preserve">  - утримання та забезпечення діяльності центрів соціальних служб для  дітей та молоді</t>
  </si>
  <si>
    <t>Інші дотації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</si>
  <si>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</si>
  <si>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Інші заходи громадського порядку та безпеки</t>
  </si>
  <si>
    <t xml:space="preserve"> -надання дошкільної освіти</t>
  </si>
  <si>
    <t xml:space="preserve"> -надання загальної середньої освіти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</si>
  <si>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</si>
  <si>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</si>
  <si>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</si>
  <si>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>Природоохоронні заходи за рахунок цільових фондів</t>
  </si>
  <si>
    <t xml:space="preserve"> -надання соціальних та реабілітаційних послуг в установах соціального обслуговування</t>
  </si>
  <si>
    <t xml:space="preserve">Субвенція з місцевого бюджету державному бюджету </t>
  </si>
  <si>
    <t>Виконання інвестиційних проектів за рахунок субвенцій з інших бюджетів</t>
  </si>
  <si>
    <t>Рентна плата та плата за використання інших природних ресурсів 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</si>
  <si>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</si>
  <si>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       ∙ податок на нерухоме майно,     відмінне від земельної ділянки</t>
  </si>
  <si>
    <t xml:space="preserve">          ∙  транспортний податок</t>
  </si>
  <si>
    <t>виконання  за 2021 рік</t>
  </si>
  <si>
    <t>Заходи та роботи з мобілізаційної підготовки місцевого значення</t>
  </si>
  <si>
    <t>Резервний фонд</t>
  </si>
  <si>
    <t>Будівництво медичних закладів</t>
  </si>
  <si>
    <t xml:space="preserve">Будівництво  закладів фізичної культури </t>
  </si>
  <si>
    <t xml:space="preserve">             Виконання бюджету міської територіальної громади за 2022 рік</t>
  </si>
  <si>
    <t xml:space="preserve">% вико нання 2022р до 2021р </t>
  </si>
  <si>
    <t xml:space="preserve"> план на 2022 рік</t>
  </si>
  <si>
    <t>виконання  за 2022 рік</t>
  </si>
  <si>
    <t xml:space="preserve"> -надання спеціалізованої освіти мистецькими школами</t>
  </si>
  <si>
    <t>Заходи за рахунок резервного фонду бюджету</t>
  </si>
  <si>
    <t xml:space="preserve"> - заходи з питань дітей,сім'ї та молоді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</si>
</sst>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0.0"/>
    <numFmt numFmtId="205" formatCode="0.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_ ;[Red]\-#,##0.0\ "/>
    <numFmt numFmtId="212" formatCode="#,##0.000"/>
    <numFmt numFmtId="213" formatCode="#,##0.000000"/>
    <numFmt numFmtId="214" formatCode="#0.00"/>
    <numFmt numFmtId="215" formatCode="#0.000"/>
    <numFmt numFmtId="216" formatCode="#0.0000"/>
    <numFmt numFmtId="217" formatCode="#0.00000"/>
    <numFmt numFmtId="218" formatCode="#0.0000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6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96" fontId="3" fillId="0" borderId="10" xfId="0" applyNumberFormat="1" applyFont="1" applyFill="1" applyBorder="1" applyAlignment="1">
      <alignment horizontal="right"/>
    </xf>
    <xf numFmtId="19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96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196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96" fontId="0" fillId="0" borderId="0" xfId="0" applyNumberFormat="1" applyAlignment="1">
      <alignment/>
    </xf>
    <xf numFmtId="19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196" fontId="3" fillId="0" borderId="10" xfId="0" applyNumberFormat="1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196" fontId="3" fillId="33" borderId="10" xfId="0" applyNumberFormat="1" applyFont="1" applyFill="1" applyBorder="1" applyAlignment="1">
      <alignment horizontal="right"/>
    </xf>
    <xf numFmtId="196" fontId="3" fillId="33" borderId="11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96" fontId="3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196" fontId="0" fillId="0" borderId="0" xfId="0" applyNumberFormat="1" applyFill="1" applyAlignment="1">
      <alignment/>
    </xf>
    <xf numFmtId="196" fontId="1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/>
    </xf>
    <xf numFmtId="196" fontId="4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="90" zoomScaleSheetLayoutView="90" zoomScalePageLayoutView="0" workbookViewId="0" topLeftCell="A64">
      <selection activeCell="O77" sqref="O77"/>
    </sheetView>
  </sheetViews>
  <sheetFormatPr defaultColWidth="9.00390625" defaultRowHeight="12.75"/>
  <cols>
    <col min="1" max="1" width="65.75390625" style="0" customWidth="1"/>
    <col min="2" max="2" width="11.25390625" style="0" customWidth="1"/>
    <col min="3" max="3" width="10.75390625" style="0" customWidth="1"/>
    <col min="4" max="4" width="7.75390625" style="20" customWidth="1"/>
    <col min="5" max="5" width="10.75390625" style="42" customWidth="1"/>
    <col min="6" max="6" width="8.875" style="20" customWidth="1"/>
    <col min="8" max="8" width="11.75390625" style="0" customWidth="1"/>
    <col min="9" max="9" width="10.125" style="0" bestFit="1" customWidth="1"/>
    <col min="11" max="11" width="10.125" style="0" bestFit="1" customWidth="1"/>
  </cols>
  <sheetData>
    <row r="1" spans="1:7" ht="15.75">
      <c r="A1" s="56" t="s">
        <v>10</v>
      </c>
      <c r="B1" s="56"/>
      <c r="C1" s="56"/>
      <c r="D1" s="56"/>
      <c r="E1" s="56"/>
      <c r="F1" s="56"/>
      <c r="G1" s="4"/>
    </row>
    <row r="2" spans="1:7" ht="15.75">
      <c r="A2" s="56" t="s">
        <v>75</v>
      </c>
      <c r="B2" s="56"/>
      <c r="C2" s="56"/>
      <c r="D2" s="56"/>
      <c r="E2" s="56"/>
      <c r="F2" s="56"/>
      <c r="G2" s="4"/>
    </row>
    <row r="3" spans="1:7" ht="15.75">
      <c r="A3" s="3"/>
      <c r="B3" s="4"/>
      <c r="C3" s="4"/>
      <c r="D3" s="34"/>
      <c r="E3" s="37" t="s">
        <v>40</v>
      </c>
      <c r="F3" s="34"/>
      <c r="G3" s="1"/>
    </row>
    <row r="4" spans="1:7" ht="49.5" customHeight="1">
      <c r="A4" s="50" t="s">
        <v>11</v>
      </c>
      <c r="B4" s="45" t="s">
        <v>77</v>
      </c>
      <c r="C4" s="46" t="s">
        <v>78</v>
      </c>
      <c r="D4" s="46" t="s">
        <v>8</v>
      </c>
      <c r="E4" s="46" t="s">
        <v>70</v>
      </c>
      <c r="F4" s="46" t="s">
        <v>76</v>
      </c>
      <c r="G4" s="1"/>
    </row>
    <row r="5" spans="1:7" ht="19.5" thickBot="1">
      <c r="A5" s="38" t="s">
        <v>20</v>
      </c>
      <c r="B5" s="38"/>
      <c r="C5" s="38"/>
      <c r="D5" s="38"/>
      <c r="E5" s="38"/>
      <c r="F5" s="38"/>
      <c r="G5" s="7"/>
    </row>
    <row r="6" spans="1:6" ht="15.75">
      <c r="A6" s="27" t="s">
        <v>13</v>
      </c>
      <c r="B6" s="39">
        <v>105791.528</v>
      </c>
      <c r="C6" s="39">
        <v>109245.82467</v>
      </c>
      <c r="D6" s="9">
        <f aca="true" t="shared" si="0" ref="D6:D14">C6/B6*100</f>
        <v>103.26519215224872</v>
      </c>
      <c r="E6" s="39">
        <v>98577.669</v>
      </c>
      <c r="F6" s="9">
        <f aca="true" t="shared" si="1" ref="F6:F25">C6/E6*100</f>
        <v>110.82208148987579</v>
      </c>
    </row>
    <row r="7" spans="1:6" ht="15.75">
      <c r="A7" s="14" t="s">
        <v>14</v>
      </c>
      <c r="B7" s="39">
        <v>24.94</v>
      </c>
      <c r="C7" s="39">
        <v>24.94</v>
      </c>
      <c r="D7" s="9">
        <f t="shared" si="0"/>
        <v>100</v>
      </c>
      <c r="E7" s="39">
        <v>9.7</v>
      </c>
      <c r="F7" s="9">
        <f t="shared" si="1"/>
        <v>257.1134020618557</v>
      </c>
    </row>
    <row r="8" spans="1:6" ht="19.5" customHeight="1">
      <c r="A8" s="49" t="s">
        <v>66</v>
      </c>
      <c r="B8" s="39">
        <v>0</v>
      </c>
      <c r="C8" s="39">
        <v>0</v>
      </c>
      <c r="D8" s="43"/>
      <c r="E8" s="39">
        <v>0</v>
      </c>
      <c r="F8" s="43"/>
    </row>
    <row r="9" spans="1:6" ht="19.5" customHeight="1">
      <c r="A9" s="29" t="s">
        <v>41</v>
      </c>
      <c r="B9" s="39">
        <v>7942</v>
      </c>
      <c r="C9" s="39">
        <v>8083.95192</v>
      </c>
      <c r="D9" s="10">
        <f t="shared" si="0"/>
        <v>101.78735734072022</v>
      </c>
      <c r="E9" s="39">
        <v>9262.7</v>
      </c>
      <c r="F9" s="10">
        <f t="shared" si="1"/>
        <v>87.2742496248394</v>
      </c>
    </row>
    <row r="10" spans="1:6" ht="15.75">
      <c r="A10" s="28" t="s">
        <v>36</v>
      </c>
      <c r="B10" s="51">
        <f>B11+B15</f>
        <v>35738.100000000006</v>
      </c>
      <c r="C10" s="51">
        <f>C11+C15</f>
        <v>36063.84711</v>
      </c>
      <c r="D10" s="9">
        <f t="shared" si="0"/>
        <v>100.91148413038185</v>
      </c>
      <c r="E10" s="39">
        <f>E11+E15</f>
        <v>39840.963</v>
      </c>
      <c r="F10" s="9">
        <f t="shared" si="1"/>
        <v>90.51951658397414</v>
      </c>
    </row>
    <row r="11" spans="1:6" ht="15.75">
      <c r="A11" s="30" t="s">
        <v>37</v>
      </c>
      <c r="B11" s="39">
        <f>B12+B13+B14</f>
        <v>22838.100000000002</v>
      </c>
      <c r="C11" s="39">
        <f>C12+C13+C14</f>
        <v>22458.41162</v>
      </c>
      <c r="D11" s="9">
        <f t="shared" si="0"/>
        <v>98.33747824906624</v>
      </c>
      <c r="E11" s="39">
        <f>E12+E13+E14</f>
        <v>26477.543</v>
      </c>
      <c r="F11" s="9">
        <f t="shared" si="1"/>
        <v>84.82060295398254</v>
      </c>
    </row>
    <row r="12" spans="1:6" ht="18" customHeight="1">
      <c r="A12" s="28" t="s">
        <v>68</v>
      </c>
      <c r="B12" s="39">
        <v>7847.5</v>
      </c>
      <c r="C12" s="39">
        <v>8241.80775</v>
      </c>
      <c r="D12" s="9">
        <f t="shared" si="0"/>
        <v>105.02462886269512</v>
      </c>
      <c r="E12" s="39">
        <v>7587.15</v>
      </c>
      <c r="F12" s="9">
        <f t="shared" si="1"/>
        <v>108.62850675154702</v>
      </c>
    </row>
    <row r="13" spans="1:6" ht="14.25" customHeight="1">
      <c r="A13" s="29" t="s">
        <v>42</v>
      </c>
      <c r="B13" s="39">
        <v>14917.7</v>
      </c>
      <c r="C13" s="39">
        <v>14143.687200000002</v>
      </c>
      <c r="D13" s="10">
        <f t="shared" si="0"/>
        <v>94.81144680480236</v>
      </c>
      <c r="E13" s="39">
        <v>18824.33</v>
      </c>
      <c r="F13" s="10">
        <f t="shared" si="1"/>
        <v>75.13514265846382</v>
      </c>
    </row>
    <row r="14" spans="1:6" ht="15.75">
      <c r="A14" s="28" t="s">
        <v>69</v>
      </c>
      <c r="B14" s="38">
        <v>72.9</v>
      </c>
      <c r="C14" s="38">
        <v>72.91667</v>
      </c>
      <c r="D14" s="10">
        <f t="shared" si="0"/>
        <v>100.02286694101508</v>
      </c>
      <c r="E14" s="38">
        <v>66.063</v>
      </c>
      <c r="F14" s="9">
        <f t="shared" si="1"/>
        <v>110.37444560495284</v>
      </c>
    </row>
    <row r="15" spans="1:6" ht="15.75">
      <c r="A15" s="28" t="s">
        <v>21</v>
      </c>
      <c r="B15" s="38">
        <v>12900</v>
      </c>
      <c r="C15" s="38">
        <v>13605.435490000002</v>
      </c>
      <c r="D15" s="9">
        <f>C15/B15*100</f>
        <v>105.46849217054263</v>
      </c>
      <c r="E15" s="38">
        <v>13363.42</v>
      </c>
      <c r="F15" s="9">
        <f t="shared" si="1"/>
        <v>101.81102958673753</v>
      </c>
    </row>
    <row r="16" spans="1:6" ht="47.25">
      <c r="A16" s="14" t="s">
        <v>30</v>
      </c>
      <c r="B16" s="38">
        <v>10.37</v>
      </c>
      <c r="C16" s="38">
        <v>12.595</v>
      </c>
      <c r="D16" s="9">
        <f>C16/B16*100</f>
        <v>121.45612343297975</v>
      </c>
      <c r="E16" s="38">
        <v>3</v>
      </c>
      <c r="F16" s="9">
        <f t="shared" si="1"/>
        <v>419.8333333333333</v>
      </c>
    </row>
    <row r="17" spans="1:6" ht="24" customHeight="1">
      <c r="A17" s="14" t="s">
        <v>29</v>
      </c>
      <c r="B17" s="38">
        <v>1133.6</v>
      </c>
      <c r="C17" s="38">
        <v>1150.0137</v>
      </c>
      <c r="D17" s="9">
        <f>C17/B17*100</f>
        <v>101.44792695836273</v>
      </c>
      <c r="E17" s="38">
        <v>1310.187</v>
      </c>
      <c r="F17" s="9">
        <f t="shared" si="1"/>
        <v>87.77477566179485</v>
      </c>
    </row>
    <row r="18" spans="1:6" ht="18.75" customHeight="1">
      <c r="A18" s="30" t="s">
        <v>35</v>
      </c>
      <c r="B18" s="38">
        <v>16</v>
      </c>
      <c r="C18" s="38">
        <v>23.15604</v>
      </c>
      <c r="D18" s="9">
        <f aca="true" t="shared" si="2" ref="D18:D27">C18/B18*100</f>
        <v>144.72525000000002</v>
      </c>
      <c r="E18" s="38">
        <v>58.646</v>
      </c>
      <c r="F18" s="9">
        <f t="shared" si="1"/>
        <v>39.48443201582376</v>
      </c>
    </row>
    <row r="19" spans="1:6" ht="47.25">
      <c r="A19" s="30" t="s">
        <v>34</v>
      </c>
      <c r="B19" s="38">
        <v>23.8</v>
      </c>
      <c r="C19" s="38">
        <v>23.8</v>
      </c>
      <c r="D19" s="9">
        <f t="shared" si="2"/>
        <v>100</v>
      </c>
      <c r="E19" s="38">
        <v>274.8</v>
      </c>
      <c r="F19" s="9">
        <f t="shared" si="1"/>
        <v>8.660844250363901</v>
      </c>
    </row>
    <row r="20" spans="1:6" ht="18" customHeight="1">
      <c r="A20" s="30" t="s">
        <v>38</v>
      </c>
      <c r="B20" s="38">
        <v>3.45</v>
      </c>
      <c r="C20" s="38">
        <v>3.47537</v>
      </c>
      <c r="D20" s="9">
        <f t="shared" si="2"/>
        <v>100.73536231884057</v>
      </c>
      <c r="E20" s="38">
        <v>5.074</v>
      </c>
      <c r="F20" s="9"/>
    </row>
    <row r="21" spans="1:6" ht="15.75" customHeight="1">
      <c r="A21" s="14" t="s">
        <v>15</v>
      </c>
      <c r="B21" s="38">
        <v>2039.64</v>
      </c>
      <c r="C21" s="38">
        <v>2109.98902</v>
      </c>
      <c r="D21" s="9">
        <f t="shared" si="2"/>
        <v>103.44909003549645</v>
      </c>
      <c r="E21" s="38">
        <v>938.675</v>
      </c>
      <c r="F21" s="9">
        <f t="shared" si="1"/>
        <v>224.7837664793459</v>
      </c>
    </row>
    <row r="22" spans="1:6" ht="17.25" customHeight="1">
      <c r="A22" s="14" t="s">
        <v>39</v>
      </c>
      <c r="B22" s="38">
        <v>211.83</v>
      </c>
      <c r="C22" s="38">
        <v>231.61314</v>
      </c>
      <c r="D22" s="9">
        <f t="shared" si="2"/>
        <v>109.33915875938251</v>
      </c>
      <c r="E22" s="38">
        <v>197.75</v>
      </c>
      <c r="F22" s="9">
        <f t="shared" si="1"/>
        <v>117.12421744627053</v>
      </c>
    </row>
    <row r="23" spans="1:6" ht="19.5" customHeight="1">
      <c r="A23" s="14" t="s">
        <v>16</v>
      </c>
      <c r="B23" s="38">
        <v>122.228</v>
      </c>
      <c r="C23" s="38">
        <v>119.29242</v>
      </c>
      <c r="D23" s="9">
        <f>C23/B23*100</f>
        <v>97.59827535425599</v>
      </c>
      <c r="E23" s="38">
        <v>443.27</v>
      </c>
      <c r="F23" s="9">
        <f>C23/E23*100</f>
        <v>26.911909220114154</v>
      </c>
    </row>
    <row r="24" spans="1:6" ht="15.75">
      <c r="A24" s="10" t="s">
        <v>17</v>
      </c>
      <c r="B24" s="39">
        <v>371.8</v>
      </c>
      <c r="C24" s="38">
        <v>346.80216</v>
      </c>
      <c r="D24" s="10">
        <f>C24/B24*100</f>
        <v>93.2765357719204</v>
      </c>
      <c r="E24" s="38">
        <v>182.373</v>
      </c>
      <c r="F24" s="10">
        <f>C24/E24*100</f>
        <v>190.1609119771019</v>
      </c>
    </row>
    <row r="25" spans="1:6" ht="15.75">
      <c r="A25" s="6" t="s">
        <v>43</v>
      </c>
      <c r="B25" s="40">
        <f>B6+B7+B9+B10+B16+B17+B18+B19+B20+B21+B22+B23+B24</f>
        <v>153429.28600000002</v>
      </c>
      <c r="C25" s="40">
        <f>C6+C7+C9+C10+C16+C17+C18+C19+C20+C21+C22+C23+C24</f>
        <v>157439.30055</v>
      </c>
      <c r="D25" s="48">
        <f>C25/B25*100</f>
        <v>102.61359135178402</v>
      </c>
      <c r="E25" s="40">
        <f>E6+E7+E9+E10+E16+E17+E18+E19+E20+E21+E22+E23+E24</f>
        <v>151104.80699999997</v>
      </c>
      <c r="F25" s="2">
        <f t="shared" si="1"/>
        <v>104.19211914945899</v>
      </c>
    </row>
    <row r="26" spans="1:6" ht="15.75">
      <c r="A26" s="53" t="s">
        <v>31</v>
      </c>
      <c r="B26" s="38">
        <v>78867.14765</v>
      </c>
      <c r="C26" s="38">
        <v>78432.94617</v>
      </c>
      <c r="D26" s="9">
        <f t="shared" si="2"/>
        <v>99.44945203048687</v>
      </c>
      <c r="E26" s="38">
        <v>123259.6</v>
      </c>
      <c r="F26" s="9">
        <f>C26/E26*100</f>
        <v>63.63232248847148</v>
      </c>
    </row>
    <row r="27" spans="1:6" ht="15.75">
      <c r="A27" s="31" t="s">
        <v>46</v>
      </c>
      <c r="B27" s="40">
        <f>B25+B26</f>
        <v>232296.43365000002</v>
      </c>
      <c r="C27" s="40">
        <f>C25+C26</f>
        <v>235872.24672</v>
      </c>
      <c r="D27" s="2">
        <f t="shared" si="2"/>
        <v>101.53933188461586</v>
      </c>
      <c r="E27" s="40">
        <f>E25+E26</f>
        <v>274364.407</v>
      </c>
      <c r="F27" s="2">
        <f>C27/E27*100</f>
        <v>85.97042499029402</v>
      </c>
    </row>
    <row r="28" spans="1:6" ht="18.75" customHeight="1">
      <c r="A28" s="57" t="s">
        <v>44</v>
      </c>
      <c r="B28" s="58"/>
      <c r="C28" s="58"/>
      <c r="D28" s="58"/>
      <c r="E28" s="58"/>
      <c r="F28" s="59"/>
    </row>
    <row r="29" spans="1:6" ht="18.75" customHeight="1">
      <c r="A29" s="24" t="s">
        <v>7</v>
      </c>
      <c r="B29" s="44">
        <v>22.3</v>
      </c>
      <c r="C29" s="41">
        <v>15.69366</v>
      </c>
      <c r="D29" s="41">
        <f aca="true" t="shared" si="3" ref="D29:D35">C29/B29*100</f>
        <v>70.37515695067265</v>
      </c>
      <c r="E29" s="41">
        <v>39.52307</v>
      </c>
      <c r="F29" s="35">
        <f aca="true" t="shared" si="4" ref="F29:F35">C29/E29*100</f>
        <v>39.70759356497358</v>
      </c>
    </row>
    <row r="30" spans="1:6" s="20" customFormat="1" ht="47.25">
      <c r="A30" s="11" t="s">
        <v>19</v>
      </c>
      <c r="B30" s="39">
        <v>5.4</v>
      </c>
      <c r="C30" s="39">
        <v>25.84243</v>
      </c>
      <c r="D30" s="39">
        <f t="shared" si="3"/>
        <v>478.56351851851844</v>
      </c>
      <c r="E30" s="39">
        <v>6.47145</v>
      </c>
      <c r="F30" s="39">
        <f t="shared" si="4"/>
        <v>399.32982561867897</v>
      </c>
    </row>
    <row r="31" spans="1:6" ht="30" customHeight="1">
      <c r="A31" s="11" t="s">
        <v>55</v>
      </c>
      <c r="B31" s="39">
        <v>0</v>
      </c>
      <c r="C31" s="39">
        <v>18.3144</v>
      </c>
      <c r="D31" s="39"/>
      <c r="E31" s="39">
        <v>0.001685</v>
      </c>
      <c r="F31" s="39"/>
    </row>
    <row r="32" spans="1:6" ht="15.75" customHeight="1">
      <c r="A32" s="6" t="s">
        <v>9</v>
      </c>
      <c r="B32" s="38">
        <f>B29+B30+B31</f>
        <v>27.700000000000003</v>
      </c>
      <c r="C32" s="38">
        <f>C29+C30+C31</f>
        <v>59.85049</v>
      </c>
      <c r="D32" s="38">
        <f>D29+D30+D31</f>
        <v>548.9386754691911</v>
      </c>
      <c r="E32" s="38">
        <f>E29+E30+E31</f>
        <v>45.996204999999996</v>
      </c>
      <c r="F32" s="39">
        <f t="shared" si="4"/>
        <v>130.12049581046958</v>
      </c>
    </row>
    <row r="33" spans="1:6" ht="16.5" customHeight="1">
      <c r="A33" s="32" t="s">
        <v>5</v>
      </c>
      <c r="B33" s="38">
        <v>3863.73701</v>
      </c>
      <c r="C33" s="38">
        <v>3876.80992</v>
      </c>
      <c r="D33" s="41">
        <f>C33/B33*100</f>
        <v>100.33834885671995</v>
      </c>
      <c r="E33" s="38">
        <v>6190.17752</v>
      </c>
      <c r="F33" s="35">
        <f t="shared" si="4"/>
        <v>62.62841263395625</v>
      </c>
    </row>
    <row r="34" spans="1:6" ht="15.75" customHeight="1">
      <c r="A34" s="6" t="s">
        <v>31</v>
      </c>
      <c r="B34" s="38">
        <v>0</v>
      </c>
      <c r="C34" s="38">
        <v>0</v>
      </c>
      <c r="D34" s="41"/>
      <c r="E34" s="38">
        <v>10087.6</v>
      </c>
      <c r="F34" s="35">
        <f t="shared" si="4"/>
        <v>0</v>
      </c>
    </row>
    <row r="35" spans="1:6" ht="27" customHeight="1">
      <c r="A35" s="33" t="s">
        <v>47</v>
      </c>
      <c r="B35" s="40">
        <f>B32+B33+B34</f>
        <v>3891.4370099999996</v>
      </c>
      <c r="C35" s="40">
        <f>C32+C33+C34</f>
        <v>3936.66041</v>
      </c>
      <c r="D35" s="40">
        <f t="shared" si="3"/>
        <v>101.16212596744565</v>
      </c>
      <c r="E35" s="40">
        <f>E32+E33+E34</f>
        <v>16323.773725000001</v>
      </c>
      <c r="F35" s="2">
        <f t="shared" si="4"/>
        <v>24.116117242981446</v>
      </c>
    </row>
    <row r="36" ht="28.5" customHeight="1"/>
    <row r="37" spans="1:6" ht="28.5" customHeight="1">
      <c r="A37" s="50" t="s">
        <v>45</v>
      </c>
      <c r="B37" s="45" t="s">
        <v>77</v>
      </c>
      <c r="C37" s="46" t="s">
        <v>78</v>
      </c>
      <c r="D37" s="46" t="s">
        <v>8</v>
      </c>
      <c r="E37" s="46" t="s">
        <v>70</v>
      </c>
      <c r="F37" s="46" t="s">
        <v>76</v>
      </c>
    </row>
    <row r="38" spans="1:6" s="20" customFormat="1" ht="28.5" customHeight="1">
      <c r="A38" s="54" t="s">
        <v>20</v>
      </c>
      <c r="B38" s="54"/>
      <c r="C38" s="54"/>
      <c r="D38" s="54"/>
      <c r="E38" s="54"/>
      <c r="F38" s="54"/>
    </row>
    <row r="39" spans="1:6" ht="28.5" customHeight="1">
      <c r="A39" s="12" t="s">
        <v>22</v>
      </c>
      <c r="B39" s="9">
        <v>32255.7</v>
      </c>
      <c r="C39" s="9">
        <v>30965.3</v>
      </c>
      <c r="D39" s="9">
        <f aca="true" t="shared" si="5" ref="D39:D46">C39/B39*100</f>
        <v>95.99946676091356</v>
      </c>
      <c r="E39" s="9">
        <v>31111.2</v>
      </c>
      <c r="F39" s="22">
        <f aca="true" t="shared" si="6" ref="F39:F45">C39/E39*100</f>
        <v>99.53103705417983</v>
      </c>
    </row>
    <row r="40" spans="1:6" ht="15.75">
      <c r="A40" s="12" t="s">
        <v>50</v>
      </c>
      <c r="B40" s="9">
        <v>172254.3</v>
      </c>
      <c r="C40" s="9">
        <v>145446.3</v>
      </c>
      <c r="D40" s="9">
        <f t="shared" si="5"/>
        <v>84.43696325723073</v>
      </c>
      <c r="E40" s="9">
        <v>133289.9</v>
      </c>
      <c r="F40" s="22">
        <f t="shared" si="6"/>
        <v>109.12027092825487</v>
      </c>
    </row>
    <row r="41" spans="1:6" ht="15.75">
      <c r="A41" s="12" t="s">
        <v>57</v>
      </c>
      <c r="B41" s="9">
        <v>43276.6</v>
      </c>
      <c r="C41" s="9">
        <v>29919.4</v>
      </c>
      <c r="D41" s="9">
        <f t="shared" si="5"/>
        <v>69.13528327086695</v>
      </c>
      <c r="E41" s="9">
        <v>35992.1</v>
      </c>
      <c r="F41" s="22">
        <f t="shared" si="6"/>
        <v>83.12768635339422</v>
      </c>
    </row>
    <row r="42" spans="1:6" ht="15.75">
      <c r="A42" s="12" t="s">
        <v>58</v>
      </c>
      <c r="B42" s="9">
        <f>32188.1+64909.9+12945.9</f>
        <v>110043.9</v>
      </c>
      <c r="C42" s="9">
        <f>24786.7+62757.8+12912.6</f>
        <v>100457.1</v>
      </c>
      <c r="D42" s="9">
        <f t="shared" si="5"/>
        <v>91.28820407128428</v>
      </c>
      <c r="E42" s="9">
        <v>81393.1</v>
      </c>
      <c r="F42" s="22">
        <f t="shared" si="6"/>
        <v>123.42213283435575</v>
      </c>
    </row>
    <row r="43" spans="1:6" ht="15.75">
      <c r="A43" s="12" t="s">
        <v>79</v>
      </c>
      <c r="B43" s="9">
        <v>7242.4</v>
      </c>
      <c r="C43" s="9">
        <v>5599.6</v>
      </c>
      <c r="D43" s="9">
        <f t="shared" si="5"/>
        <v>77.31691152104275</v>
      </c>
      <c r="E43" s="9">
        <v>6343.3</v>
      </c>
      <c r="F43" s="22">
        <f t="shared" si="6"/>
        <v>88.27581858023427</v>
      </c>
    </row>
    <row r="44" spans="1:6" ht="15.75">
      <c r="A44" s="12" t="s">
        <v>51</v>
      </c>
      <c r="B44" s="9">
        <v>13948.7</v>
      </c>
      <c r="C44" s="9">
        <v>10449.7</v>
      </c>
      <c r="D44" s="9">
        <f t="shared" si="5"/>
        <v>74.91522507473815</v>
      </c>
      <c r="E44" s="9">
        <v>12011.4</v>
      </c>
      <c r="F44" s="22">
        <f t="shared" si="6"/>
        <v>86.99818505752869</v>
      </c>
    </row>
    <row r="45" spans="1:6" ht="18" customHeight="1">
      <c r="A45" s="23" t="s">
        <v>59</v>
      </c>
      <c r="B45" s="17">
        <v>9212.1</v>
      </c>
      <c r="C45" s="17">
        <v>6010.8</v>
      </c>
      <c r="D45" s="9">
        <f t="shared" si="5"/>
        <v>65.24896603380337</v>
      </c>
      <c r="E45" s="17">
        <v>6392.9</v>
      </c>
      <c r="F45" s="22">
        <f t="shared" si="6"/>
        <v>94.02305682866931</v>
      </c>
    </row>
    <row r="46" spans="1:6" ht="15.75">
      <c r="A46" s="12" t="s">
        <v>60</v>
      </c>
      <c r="B46" s="13">
        <v>4736.6</v>
      </c>
      <c r="C46" s="17">
        <v>4438.9</v>
      </c>
      <c r="D46" s="9">
        <f t="shared" si="5"/>
        <v>93.71490098382804</v>
      </c>
      <c r="E46" s="17">
        <v>2842.6</v>
      </c>
      <c r="F46" s="22">
        <f>C46/E46*100</f>
        <v>156.15633574896222</v>
      </c>
    </row>
    <row r="47" spans="1:6" ht="18" customHeight="1">
      <c r="A47" s="12" t="s">
        <v>52</v>
      </c>
      <c r="B47" s="17">
        <v>12167.6</v>
      </c>
      <c r="C47" s="17">
        <v>11551.3</v>
      </c>
      <c r="D47" s="9">
        <f aca="true" t="shared" si="7" ref="D47:D52">C47/B47*100</f>
        <v>94.93490910286333</v>
      </c>
      <c r="E47" s="17">
        <v>11143.4</v>
      </c>
      <c r="F47" s="22">
        <f aca="true" t="shared" si="8" ref="F47:F52">C47/E47*100</f>
        <v>103.66046269540715</v>
      </c>
    </row>
    <row r="48" spans="1:6" ht="15.75">
      <c r="A48" s="24" t="s">
        <v>81</v>
      </c>
      <c r="B48" s="16">
        <v>314.7</v>
      </c>
      <c r="C48" s="16">
        <v>89.1</v>
      </c>
      <c r="D48" s="19">
        <f t="shared" si="7"/>
        <v>28.31267874165872</v>
      </c>
      <c r="E48" s="16">
        <v>802.8</v>
      </c>
      <c r="F48" s="19">
        <f t="shared" si="8"/>
        <v>11.09865470852018</v>
      </c>
    </row>
    <row r="49" spans="1:6" ht="29.25" customHeight="1">
      <c r="A49" s="14" t="s">
        <v>24</v>
      </c>
      <c r="B49" s="17">
        <v>2936.8</v>
      </c>
      <c r="C49" s="17">
        <v>2936.8</v>
      </c>
      <c r="D49" s="9">
        <f t="shared" si="7"/>
        <v>100</v>
      </c>
      <c r="E49" s="17">
        <v>2192.2</v>
      </c>
      <c r="F49" s="22">
        <f t="shared" si="8"/>
        <v>133.96587902563638</v>
      </c>
    </row>
    <row r="50" spans="1:6" ht="31.5">
      <c r="A50" s="14" t="s">
        <v>25</v>
      </c>
      <c r="B50" s="17">
        <v>38.3</v>
      </c>
      <c r="C50" s="17">
        <v>25.6</v>
      </c>
      <c r="D50" s="9">
        <f t="shared" si="7"/>
        <v>66.84073107049609</v>
      </c>
      <c r="E50" s="17">
        <v>61.3</v>
      </c>
      <c r="F50" s="22">
        <f t="shared" si="8"/>
        <v>41.76182707993475</v>
      </c>
    </row>
    <row r="51" spans="1:6" ht="30.75" customHeight="1">
      <c r="A51" s="24" t="s">
        <v>63</v>
      </c>
      <c r="B51" s="16">
        <v>4675.8</v>
      </c>
      <c r="C51" s="16">
        <v>4640.9</v>
      </c>
      <c r="D51" s="19">
        <f t="shared" si="7"/>
        <v>99.25360366140552</v>
      </c>
      <c r="E51" s="16">
        <v>4227.2</v>
      </c>
      <c r="F51" s="19">
        <f t="shared" si="8"/>
        <v>109.78661998485994</v>
      </c>
    </row>
    <row r="52" spans="1:6" ht="31.5" customHeight="1">
      <c r="A52" s="24" t="s">
        <v>53</v>
      </c>
      <c r="B52" s="16">
        <v>1188.4</v>
      </c>
      <c r="C52" s="16">
        <v>1082.9</v>
      </c>
      <c r="D52" s="19">
        <f t="shared" si="7"/>
        <v>91.1225176708179</v>
      </c>
      <c r="E52" s="16">
        <v>973.6</v>
      </c>
      <c r="F52" s="19">
        <f t="shared" si="8"/>
        <v>111.22637633525063</v>
      </c>
    </row>
    <row r="53" spans="1:6" ht="15.75">
      <c r="A53" s="12" t="s">
        <v>1</v>
      </c>
      <c r="B53" s="17">
        <f>B47-B48-B49-B50-B51-B52</f>
        <v>3013.599999999999</v>
      </c>
      <c r="C53" s="17">
        <f>C47-C48-C49-C50-C51-C52</f>
        <v>2775.9999999999977</v>
      </c>
      <c r="D53" s="9">
        <f aca="true" t="shared" si="9" ref="D53:D65">C53/B53*100</f>
        <v>92.11574196973714</v>
      </c>
      <c r="E53" s="17">
        <f>E47-E48-E49-E50-E51-E52</f>
        <v>2886.3000000000006</v>
      </c>
      <c r="F53" s="19">
        <f aca="true" t="shared" si="10" ref="F53:F65">C53/E53*100</f>
        <v>96.17849842358719</v>
      </c>
    </row>
    <row r="54" spans="1:6" ht="15.75">
      <c r="A54" s="18" t="s">
        <v>3</v>
      </c>
      <c r="B54" s="17">
        <v>1616.5</v>
      </c>
      <c r="C54" s="17">
        <v>1329.4</v>
      </c>
      <c r="D54" s="9">
        <f t="shared" si="9"/>
        <v>82.23940612434272</v>
      </c>
      <c r="E54" s="17">
        <v>1318</v>
      </c>
      <c r="F54" s="19">
        <f t="shared" si="10"/>
        <v>100.86494688922612</v>
      </c>
    </row>
    <row r="55" spans="1:6" ht="15.75">
      <c r="A55" s="18" t="s">
        <v>4</v>
      </c>
      <c r="B55" s="17">
        <v>5195.2</v>
      </c>
      <c r="C55" s="17">
        <v>3590.1</v>
      </c>
      <c r="D55" s="9">
        <f t="shared" si="9"/>
        <v>69.1041730828457</v>
      </c>
      <c r="E55" s="17">
        <v>4171.6</v>
      </c>
      <c r="F55" s="19">
        <f t="shared" si="10"/>
        <v>86.0605043628344</v>
      </c>
    </row>
    <row r="56" spans="1:6" ht="15.75">
      <c r="A56" s="12" t="s">
        <v>2</v>
      </c>
      <c r="B56" s="17">
        <v>12352.5</v>
      </c>
      <c r="C56" s="17">
        <v>10106.2</v>
      </c>
      <c r="D56" s="9">
        <f t="shared" si="9"/>
        <v>81.81501720299535</v>
      </c>
      <c r="E56" s="17">
        <v>8809</v>
      </c>
      <c r="F56" s="19">
        <f t="shared" si="10"/>
        <v>114.72584856396868</v>
      </c>
    </row>
    <row r="57" spans="1:6" ht="29.25" customHeight="1">
      <c r="A57" s="15" t="s">
        <v>28</v>
      </c>
      <c r="B57" s="17">
        <v>4889.8</v>
      </c>
      <c r="C57" s="17">
        <v>4155.9</v>
      </c>
      <c r="D57" s="19">
        <f t="shared" si="9"/>
        <v>84.991206184302</v>
      </c>
      <c r="E57" s="17">
        <v>5168.2</v>
      </c>
      <c r="F57" s="19">
        <f t="shared" si="10"/>
        <v>80.41290971711621</v>
      </c>
    </row>
    <row r="58" spans="1:6" ht="18" customHeight="1">
      <c r="A58" s="15" t="s">
        <v>71</v>
      </c>
      <c r="B58" s="17">
        <v>0</v>
      </c>
      <c r="C58" s="17">
        <v>0</v>
      </c>
      <c r="D58" s="19"/>
      <c r="E58" s="17">
        <v>526.9</v>
      </c>
      <c r="F58" s="19">
        <f t="shared" si="10"/>
        <v>0</v>
      </c>
    </row>
    <row r="59" spans="1:6" ht="17.25" customHeight="1">
      <c r="A59" s="15" t="s">
        <v>56</v>
      </c>
      <c r="B59" s="17">
        <v>1105.7</v>
      </c>
      <c r="C59" s="17">
        <v>753.9</v>
      </c>
      <c r="D59" s="19">
        <f t="shared" si="9"/>
        <v>68.18305146061319</v>
      </c>
      <c r="E59" s="17">
        <v>1030</v>
      </c>
      <c r="F59" s="19">
        <f t="shared" si="10"/>
        <v>73.19417475728154</v>
      </c>
    </row>
    <row r="60" spans="1:6" ht="15.75">
      <c r="A60" s="15" t="s">
        <v>26</v>
      </c>
      <c r="B60" s="17">
        <v>287.9</v>
      </c>
      <c r="C60" s="17">
        <v>12</v>
      </c>
      <c r="D60" s="19">
        <f t="shared" si="9"/>
        <v>4.168113928447378</v>
      </c>
      <c r="E60" s="17">
        <f>0.9+52.4+21.8+22.9</f>
        <v>98</v>
      </c>
      <c r="F60" s="19">
        <f t="shared" si="10"/>
        <v>12.244897959183673</v>
      </c>
    </row>
    <row r="61" spans="1:6" ht="15.75">
      <c r="A61" s="15" t="s">
        <v>80</v>
      </c>
      <c r="B61" s="17">
        <v>3257.6</v>
      </c>
      <c r="C61" s="17">
        <v>2448.1</v>
      </c>
      <c r="D61" s="19">
        <f t="shared" si="9"/>
        <v>75.15041748526524</v>
      </c>
      <c r="E61" s="17">
        <v>40</v>
      </c>
      <c r="F61" s="19">
        <f t="shared" si="10"/>
        <v>6120.25</v>
      </c>
    </row>
    <row r="62" spans="1:6" ht="15.75">
      <c r="A62" s="15" t="s">
        <v>72</v>
      </c>
      <c r="B62" s="17">
        <v>1160.2</v>
      </c>
      <c r="C62" s="17">
        <v>0</v>
      </c>
      <c r="D62" s="19">
        <f t="shared" si="9"/>
        <v>0</v>
      </c>
      <c r="E62" s="17">
        <v>0</v>
      </c>
      <c r="F62" s="19"/>
    </row>
    <row r="63" spans="1:6" ht="17.25" customHeight="1">
      <c r="A63" s="15" t="s">
        <v>54</v>
      </c>
      <c r="B63" s="17">
        <v>10</v>
      </c>
      <c r="C63" s="17">
        <v>10</v>
      </c>
      <c r="D63" s="19">
        <f t="shared" si="9"/>
        <v>100</v>
      </c>
      <c r="E63" s="17">
        <v>44.7</v>
      </c>
      <c r="F63" s="19">
        <f t="shared" si="10"/>
        <v>22.371364653243848</v>
      </c>
    </row>
    <row r="64" spans="1:6" ht="15.75">
      <c r="A64" s="15" t="s">
        <v>27</v>
      </c>
      <c r="B64" s="13">
        <v>22.6</v>
      </c>
      <c r="C64" s="13">
        <v>22.6</v>
      </c>
      <c r="D64" s="19">
        <f t="shared" si="9"/>
        <v>100</v>
      </c>
      <c r="E64" s="13">
        <v>45.9</v>
      </c>
      <c r="F64" s="19">
        <f t="shared" si="10"/>
        <v>49.23747276688454</v>
      </c>
    </row>
    <row r="65" spans="1:6" ht="15.75">
      <c r="A65" s="15" t="s">
        <v>64</v>
      </c>
      <c r="B65" s="16">
        <v>150</v>
      </c>
      <c r="C65" s="16">
        <v>100</v>
      </c>
      <c r="D65" s="19">
        <f t="shared" si="9"/>
        <v>66.66666666666666</v>
      </c>
      <c r="E65" s="16">
        <v>50</v>
      </c>
      <c r="F65" s="19">
        <f t="shared" si="10"/>
        <v>200</v>
      </c>
    </row>
    <row r="66" spans="1:11" ht="22.5" customHeight="1">
      <c r="A66" s="25" t="s">
        <v>48</v>
      </c>
      <c r="B66" s="26">
        <f>B39+B40+B44+B47+B54+B55+B56+B57+B60+B64+B65+B63+B59+B58+B62+B61</f>
        <v>260674.30000000005</v>
      </c>
      <c r="C66" s="26">
        <f>C39+C40+C44+C47+C54+C55+C56+C57+C60+C64+C65+C63+C59+C58+C62+C61</f>
        <v>220940.8</v>
      </c>
      <c r="D66" s="36">
        <f>C66/B66*100</f>
        <v>84.75741567158708</v>
      </c>
      <c r="E66" s="26">
        <f>E39+E40+E44+E47+E54+E55+E56+E57+E60+E64+E65+E63+E59+E58</f>
        <v>208818.2</v>
      </c>
      <c r="F66" s="36">
        <f>C66/E66*100</f>
        <v>105.80533689113305</v>
      </c>
      <c r="I66" s="21"/>
      <c r="K66" s="21"/>
    </row>
    <row r="67" spans="1:12" s="20" customFormat="1" ht="18" customHeight="1">
      <c r="A67" s="55" t="s">
        <v>44</v>
      </c>
      <c r="B67" s="55"/>
      <c r="C67" s="55"/>
      <c r="D67" s="55"/>
      <c r="E67" s="55"/>
      <c r="F67" s="55"/>
      <c r="H67" s="47"/>
      <c r="I67" s="47"/>
      <c r="J67" s="47"/>
      <c r="K67" s="47"/>
      <c r="L67" s="47"/>
    </row>
    <row r="68" spans="1:6" ht="15.75">
      <c r="A68" s="12" t="s">
        <v>22</v>
      </c>
      <c r="B68" s="17">
        <v>49.5</v>
      </c>
      <c r="C68" s="17">
        <v>0</v>
      </c>
      <c r="D68" s="9">
        <f>C68/B68*100</f>
        <v>0</v>
      </c>
      <c r="E68" s="17">
        <v>665.2</v>
      </c>
      <c r="F68" s="22">
        <f>C68/E68*100</f>
        <v>0</v>
      </c>
    </row>
    <row r="69" spans="1:6" ht="15.75">
      <c r="A69" s="18" t="s">
        <v>0</v>
      </c>
      <c r="B69" s="16">
        <v>3961.8</v>
      </c>
      <c r="C69" s="19">
        <v>2548.5</v>
      </c>
      <c r="D69" s="9">
        <f>C69/B69*100</f>
        <v>64.32682114190519</v>
      </c>
      <c r="E69" s="19">
        <v>10350.5</v>
      </c>
      <c r="F69" s="22">
        <f>C69/E69*100</f>
        <v>24.62199893724941</v>
      </c>
    </row>
    <row r="70" spans="1:6" ht="15.75">
      <c r="A70" s="12" t="s">
        <v>57</v>
      </c>
      <c r="B70" s="16">
        <v>0</v>
      </c>
      <c r="C70" s="19">
        <v>0</v>
      </c>
      <c r="D70" s="9">
        <v>1670.6</v>
      </c>
      <c r="E70" s="19">
        <v>14.5</v>
      </c>
      <c r="F70" s="22">
        <f>C70/E70*100</f>
        <v>0</v>
      </c>
    </row>
    <row r="71" spans="1:6" ht="15.75">
      <c r="A71" s="12" t="s">
        <v>58</v>
      </c>
      <c r="B71" s="16">
        <v>3805.9</v>
      </c>
      <c r="C71" s="19">
        <v>2548.5</v>
      </c>
      <c r="D71" s="9">
        <v>4823.4</v>
      </c>
      <c r="E71" s="19">
        <v>8976.2</v>
      </c>
      <c r="F71" s="22">
        <f>C71/E71*100</f>
        <v>28.391747064459345</v>
      </c>
    </row>
    <row r="72" spans="1:6" ht="15.75">
      <c r="A72" s="18" t="s">
        <v>23</v>
      </c>
      <c r="B72" s="16">
        <v>1922.1</v>
      </c>
      <c r="C72" s="19">
        <v>620.8</v>
      </c>
      <c r="D72" s="9">
        <f>C72/B72*100</f>
        <v>32.298007387752975</v>
      </c>
      <c r="E72" s="19">
        <v>184.8</v>
      </c>
      <c r="F72" s="22">
        <f aca="true" t="shared" si="11" ref="F72:F83">C72/E72*100</f>
        <v>335.93073593073586</v>
      </c>
    </row>
    <row r="73" spans="1:6" ht="15.75">
      <c r="A73" s="12" t="s">
        <v>12</v>
      </c>
      <c r="B73" s="16">
        <v>0</v>
      </c>
      <c r="C73" s="16">
        <v>0</v>
      </c>
      <c r="D73" s="9"/>
      <c r="E73" s="16">
        <v>368.1</v>
      </c>
      <c r="F73" s="22">
        <f t="shared" si="11"/>
        <v>0</v>
      </c>
    </row>
    <row r="74" spans="1:6" ht="15.75">
      <c r="A74" s="12" t="s">
        <v>6</v>
      </c>
      <c r="B74" s="17">
        <v>3</v>
      </c>
      <c r="C74" s="17">
        <v>0</v>
      </c>
      <c r="D74" s="9">
        <f>C74/B74*100</f>
        <v>0</v>
      </c>
      <c r="E74" s="17">
        <v>5</v>
      </c>
      <c r="F74" s="22">
        <f t="shared" si="11"/>
        <v>0</v>
      </c>
    </row>
    <row r="75" spans="1:6" ht="15.75">
      <c r="A75" s="18" t="s">
        <v>4</v>
      </c>
      <c r="B75" s="17">
        <v>0</v>
      </c>
      <c r="C75" s="17">
        <v>0</v>
      </c>
      <c r="D75" s="9"/>
      <c r="E75" s="17">
        <v>142.2</v>
      </c>
      <c r="F75" s="22">
        <f t="shared" si="11"/>
        <v>0</v>
      </c>
    </row>
    <row r="76" spans="1:6" ht="15.75">
      <c r="A76" s="18" t="s">
        <v>2</v>
      </c>
      <c r="B76" s="17">
        <v>1283.1</v>
      </c>
      <c r="C76" s="17">
        <v>0</v>
      </c>
      <c r="D76" s="9">
        <f aca="true" t="shared" si="12" ref="D76:D90">C76/B76*100</f>
        <v>0</v>
      </c>
      <c r="E76" s="17">
        <v>1492.3</v>
      </c>
      <c r="F76" s="22">
        <f t="shared" si="11"/>
        <v>0</v>
      </c>
    </row>
    <row r="77" spans="1:6" ht="29.25" customHeight="1">
      <c r="A77" s="15" t="s">
        <v>67</v>
      </c>
      <c r="B77" s="17">
        <v>3583.1</v>
      </c>
      <c r="C77" s="17">
        <v>0</v>
      </c>
      <c r="D77" s="9">
        <f t="shared" si="12"/>
        <v>0</v>
      </c>
      <c r="E77" s="17">
        <v>34169.5</v>
      </c>
      <c r="F77" s="22">
        <f t="shared" si="11"/>
        <v>0</v>
      </c>
    </row>
    <row r="78" spans="1:6" ht="15.75" customHeight="1">
      <c r="A78" s="12" t="s">
        <v>73</v>
      </c>
      <c r="B78" s="17">
        <v>0</v>
      </c>
      <c r="C78" s="17">
        <v>0</v>
      </c>
      <c r="D78" s="9"/>
      <c r="E78" s="17">
        <v>4580.1</v>
      </c>
      <c r="F78" s="22">
        <f t="shared" si="11"/>
        <v>0</v>
      </c>
    </row>
    <row r="79" spans="1:6" ht="15.75">
      <c r="A79" s="12" t="s">
        <v>32</v>
      </c>
      <c r="B79" s="17">
        <v>0</v>
      </c>
      <c r="C79" s="17">
        <v>0</v>
      </c>
      <c r="D79" s="9"/>
      <c r="E79" s="17">
        <v>4081.3</v>
      </c>
      <c r="F79" s="22">
        <f t="shared" si="11"/>
        <v>0</v>
      </c>
    </row>
    <row r="80" spans="1:6" ht="15.75">
      <c r="A80" s="12" t="s">
        <v>74</v>
      </c>
      <c r="B80" s="17">
        <v>0</v>
      </c>
      <c r="C80" s="17">
        <v>0</v>
      </c>
      <c r="D80" s="9"/>
      <c r="E80" s="17">
        <v>299.1</v>
      </c>
      <c r="F80" s="22">
        <f t="shared" si="11"/>
        <v>0</v>
      </c>
    </row>
    <row r="81" spans="1:6" ht="31.5" customHeight="1">
      <c r="A81" s="12" t="s">
        <v>65</v>
      </c>
      <c r="B81" s="17">
        <v>0</v>
      </c>
      <c r="C81" s="17">
        <v>0</v>
      </c>
      <c r="D81" s="9"/>
      <c r="E81" s="17">
        <v>1274.5</v>
      </c>
      <c r="F81" s="22">
        <f t="shared" si="11"/>
        <v>0</v>
      </c>
    </row>
    <row r="82" spans="1:6" ht="18" customHeight="1">
      <c r="A82" s="12" t="s">
        <v>61</v>
      </c>
      <c r="B82" s="17">
        <v>0</v>
      </c>
      <c r="C82" s="17">
        <v>0</v>
      </c>
      <c r="D82" s="9"/>
      <c r="E82" s="17">
        <v>6187.7</v>
      </c>
      <c r="F82" s="22">
        <f t="shared" si="11"/>
        <v>0</v>
      </c>
    </row>
    <row r="83" spans="1:6" ht="15.75">
      <c r="A83" s="15" t="s">
        <v>33</v>
      </c>
      <c r="B83" s="9">
        <v>50</v>
      </c>
      <c r="C83" s="9">
        <v>0</v>
      </c>
      <c r="D83" s="9">
        <f t="shared" si="12"/>
        <v>0</v>
      </c>
      <c r="E83" s="9">
        <v>274.6</v>
      </c>
      <c r="F83" s="22">
        <f t="shared" si="11"/>
        <v>0</v>
      </c>
    </row>
    <row r="84" spans="1:6" ht="15.75">
      <c r="A84" s="15" t="s">
        <v>80</v>
      </c>
      <c r="B84" s="9">
        <v>782.3</v>
      </c>
      <c r="C84" s="9">
        <v>597.6</v>
      </c>
      <c r="D84" s="9">
        <f t="shared" si="12"/>
        <v>76.39013166304488</v>
      </c>
      <c r="E84" s="9">
        <v>0</v>
      </c>
      <c r="F84" s="22"/>
    </row>
    <row r="85" spans="1:6" ht="15.75">
      <c r="A85" s="15" t="s">
        <v>26</v>
      </c>
      <c r="B85" s="9">
        <v>33.8</v>
      </c>
      <c r="C85" s="9">
        <v>0</v>
      </c>
      <c r="D85" s="9">
        <f t="shared" si="12"/>
        <v>0</v>
      </c>
      <c r="E85" s="9">
        <v>0</v>
      </c>
      <c r="F85" s="22"/>
    </row>
    <row r="86" spans="1:6" ht="15.75">
      <c r="A86" s="15" t="s">
        <v>62</v>
      </c>
      <c r="B86" s="9">
        <v>69.8</v>
      </c>
      <c r="C86" s="9">
        <v>0</v>
      </c>
      <c r="D86" s="9">
        <f t="shared" si="12"/>
        <v>0</v>
      </c>
      <c r="E86" s="9">
        <v>8.9</v>
      </c>
      <c r="F86" s="22">
        <f>C86/E86*100</f>
        <v>0</v>
      </c>
    </row>
    <row r="87" spans="1:6" ht="15.75">
      <c r="A87" s="15" t="s">
        <v>27</v>
      </c>
      <c r="B87" s="17">
        <v>60</v>
      </c>
      <c r="C87" s="17">
        <v>0</v>
      </c>
      <c r="D87" s="9">
        <f t="shared" si="12"/>
        <v>0</v>
      </c>
      <c r="E87" s="17">
        <v>4118.4</v>
      </c>
      <c r="F87" s="22">
        <f>C87/E87*100</f>
        <v>0</v>
      </c>
    </row>
    <row r="88" spans="1:6" ht="15.75">
      <c r="A88" s="15" t="s">
        <v>64</v>
      </c>
      <c r="B88" s="17">
        <v>0</v>
      </c>
      <c r="C88" s="17">
        <v>0</v>
      </c>
      <c r="D88" s="9"/>
      <c r="E88" s="17">
        <v>163.2</v>
      </c>
      <c r="F88" s="22">
        <f>C88/E88*100</f>
        <v>0</v>
      </c>
    </row>
    <row r="89" spans="1:9" ht="22.5" customHeight="1">
      <c r="A89" s="5" t="s">
        <v>18</v>
      </c>
      <c r="B89" s="2">
        <v>3880.5</v>
      </c>
      <c r="C89" s="2">
        <v>3206.9</v>
      </c>
      <c r="D89" s="2">
        <f t="shared" si="12"/>
        <v>82.64141218915088</v>
      </c>
      <c r="E89" s="2">
        <v>5892.4</v>
      </c>
      <c r="F89" s="2">
        <f>C89/E89*100</f>
        <v>54.42434322177721</v>
      </c>
      <c r="H89" s="21"/>
      <c r="I89" s="21"/>
    </row>
    <row r="90" spans="1:6" ht="23.25" customHeight="1">
      <c r="A90" s="8" t="s">
        <v>49</v>
      </c>
      <c r="B90" s="2">
        <f>B68+B69+B72+B73+B74+B76+B79+B81+B82+B83+B86+B87+B89+B77+B85+B75+B78+B80+B88+B84</f>
        <v>15678.999999999998</v>
      </c>
      <c r="C90" s="2">
        <f>C68+C69+C72+C73+C74+C76+C79+C81+C82+C83+C86+C87+C89+C77+C85+C75+C78+C80+C88+C84</f>
        <v>6973.800000000001</v>
      </c>
      <c r="D90" s="2">
        <f t="shared" si="12"/>
        <v>44.478601951655094</v>
      </c>
      <c r="E90" s="2">
        <f>E68+E69+E72+E73+E74+E76+E79+E81+E82+E83+E86+E87+E89+E77+E85+E75+E78+E80+E88</f>
        <v>74257.80000000002</v>
      </c>
      <c r="F90" s="2">
        <f>C90/E90*100</f>
        <v>9.391336667663195</v>
      </c>
    </row>
    <row r="91" spans="8:11" ht="16.5" customHeight="1">
      <c r="H91" s="52"/>
      <c r="I91" s="52"/>
      <c r="K91" s="21"/>
    </row>
  </sheetData>
  <sheetProtection/>
  <mergeCells count="5">
    <mergeCell ref="A38:F38"/>
    <mergeCell ref="A67:F67"/>
    <mergeCell ref="A2:F2"/>
    <mergeCell ref="A1:F1"/>
    <mergeCell ref="A28:F28"/>
  </mergeCells>
  <printOptions/>
  <pageMargins left="0.7" right="0.33" top="0.37" bottom="0.32" header="0.3" footer="0.3"/>
  <pageSetup horizontalDpi="600" verticalDpi="600" orientation="portrait" paperSize="9" scale="80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2023-01-13T08:34:45Z</cp:lastPrinted>
  <dcterms:created xsi:type="dcterms:W3CDTF">2008-11-20T12:12:02Z</dcterms:created>
  <dcterms:modified xsi:type="dcterms:W3CDTF">2023-01-13T09:39:02Z</dcterms:modified>
  <cp:category/>
  <cp:version/>
  <cp:contentType/>
  <cp:contentStatus/>
</cp:coreProperties>
</file>