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56" windowHeight="9120" activeTab="0"/>
  </bookViews>
  <sheets>
    <sheet name="півр" sheetId="1" r:id="rId1"/>
  </sheets>
  <definedNames>
    <definedName name="_xlnm.Print_Area" localSheetId="0">'півр'!$A$1:$F$78</definedName>
  </definedNames>
  <calcPr fullCalcOnLoad="1"/>
</workbook>
</file>

<file path=xl/sharedStrings.xml><?xml version="1.0" encoding="utf-8"?>
<sst xmlns="http://schemas.openxmlformats.org/spreadsheetml/2006/main" count="87" uniqueCount="79">
  <si>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</si>
  <si>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</si>
  <si>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</si>
  <si>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</si>
  <si>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</si>
  <si>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</si>
  <si>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</si>
  <si>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</si>
  <si>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</si>
  <si>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</si>
  <si>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 xml:space="preserve">виконання  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</si>
  <si>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</si>
  <si>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</si>
  <si>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</si>
  <si>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</si>
  <si>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</si>
  <si>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</si>
  <si>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</si>
  <si>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</si>
  <si>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>З А Г А Л Ь Н И Й       Ф О Н Д</t>
  </si>
  <si>
    <t xml:space="preserve">  - Єдиний податок</t>
  </si>
  <si>
    <t>Державне управління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</si>
  <si>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</si>
  <si>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</si>
  <si>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 xml:space="preserve"> -надання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</si>
  <si>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 xml:space="preserve">Утримання та розвиток автомобільних доріг та дорожньої інфраструктури 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</si>
  <si>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</si>
  <si>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</si>
  <si>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</si>
  <si>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Адміністративні штрафи та інші санкції</t>
  </si>
  <si>
    <t xml:space="preserve"> план періоду</t>
  </si>
  <si>
    <t>Місцеві податки і збори, з них</t>
  </si>
  <si>
    <t xml:space="preserve">    - Податок на  майно,в тому числі: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</si>
  <si>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</si>
  <si>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тис.грн</t>
  </si>
  <si>
    <t>Внутрішні податки на товари та послуги (акциз)</t>
  </si>
  <si>
    <t xml:space="preserve">        ∙ податок на нерухоме майно,     відмінне від земельної ділянки</t>
  </si>
  <si>
    <t xml:space="preserve">           ∙  плата за землю</t>
  </si>
  <si>
    <t>Усього доходів (без врахування міжбюджетних трансфертів)</t>
  </si>
  <si>
    <t>С П Е Ц І А Л Ь Н И Й    Ф О Н Д</t>
  </si>
  <si>
    <t>ВИДАТКИ</t>
  </si>
  <si>
    <t>РАЗОМ ДОХОДІВ ЗАГАЛЬНОГО ФОНДУ</t>
  </si>
  <si>
    <t>РАЗОМ  ДОХОДІВ СПЕЦІАЛЬНОГО ФОНДУ</t>
  </si>
  <si>
    <t>РАЗОМ ВИДАТКІВ ЗАГАЛЬНОГО ФОНДУ</t>
  </si>
  <si>
    <t>РАЗОМ ВИДАТКІВ СПЕЦІАЛЬНОГО ФОНДУ</t>
  </si>
  <si>
    <t>Освіта всього, в т.ч.</t>
  </si>
  <si>
    <t>Охорона здоров'я всього, в т.ч.</t>
  </si>
  <si>
    <t>Соціальний захист та соціальне забезпечення , в т.ч.</t>
  </si>
  <si>
    <t>заходи з питань дітей,сім'ї та молоді</t>
  </si>
  <si>
    <t xml:space="preserve">  - утримання та забезпечення діяльності центрів соціальних служб для  дітей та молоді</t>
  </si>
  <si>
    <t>Інші заходи громадського порядку та безпеки</t>
  </si>
  <si>
    <t xml:space="preserve"> -багатопрофільна стаціонарна медична допомога населенню</t>
  </si>
  <si>
    <t xml:space="preserve"> -первинна медична допомога населенню</t>
  </si>
  <si>
    <t>Резервний фонд</t>
  </si>
  <si>
    <t xml:space="preserve">    -надання дошкільної освіти</t>
  </si>
  <si>
    <t xml:space="preserve">     -надання загальної середньої освіти</t>
  </si>
  <si>
    <t xml:space="preserve">   -надання спеціалізованої освіти мистецькими школами</t>
  </si>
  <si>
    <t>Заходи за рахунок резервного фонду бюджету</t>
  </si>
  <si>
    <t xml:space="preserve">Інші заходи   </t>
  </si>
  <si>
    <t xml:space="preserve">% вико нання 2023р до 2022р </t>
  </si>
  <si>
    <t xml:space="preserve">          ∙  транспортний податок</t>
  </si>
  <si>
    <t>Заходи із запобігання та ліквідації надзвичайних ситуацій та наслідків стихійного лиха</t>
  </si>
  <si>
    <t xml:space="preserve">             Виконання бюджету міської територіальної громади за І півріччя  2023 року</t>
  </si>
  <si>
    <r>
      <t xml:space="preserve">виконано в І півр  2022 р </t>
    </r>
    <r>
      <rPr>
        <b/>
        <sz val="10"/>
        <rFont val="Times New Roman"/>
        <family val="1"/>
      </rPr>
      <t xml:space="preserve"> </t>
    </r>
  </si>
  <si>
    <r>
      <t xml:space="preserve">виконано в І півр 2022 р </t>
    </r>
    <r>
      <rPr>
        <b/>
        <sz val="10"/>
        <rFont val="Times New Roman"/>
        <family val="1"/>
      </rPr>
      <t xml:space="preserve"> </t>
    </r>
  </si>
  <si>
    <t>Плата за встановлення земельного сервітуту</t>
  </si>
  <si>
    <t>Освіта, в т.ч</t>
  </si>
  <si>
    <t>Охорона здоров`я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</si>
  <si>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</si>
  <si>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</si>
  <si>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Соціальний захист та соціальне забезпечення</t>
  </si>
  <si>
    <t>Економічна діяльність</t>
  </si>
  <si>
    <t>Інші заходи за рахунок коштів резервного фонду місцевого бюджету</t>
  </si>
  <si>
    <t>Інші заходи</t>
  </si>
  <si>
    <t>Міжбюджетні трансферти</t>
  </si>
  <si>
    <t xml:space="preserve">надання загальної середньої освіти </t>
  </si>
  <si>
    <t>Штрафні санкції, що застосовуються відповідно до 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</si>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</sst>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0"/>
    <numFmt numFmtId="198" formatCode="0.000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0.0"/>
    <numFmt numFmtId="205" formatCode="0.000000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"/>
    <numFmt numFmtId="211" formatCode="#,##0.0_ ;[Red]\-#,##0.0\ "/>
    <numFmt numFmtId="212" formatCode="#,##0.000"/>
    <numFmt numFmtId="213" formatCode="#,##0.000000"/>
    <numFmt numFmtId="214" formatCode="#0.00"/>
  </numFmts>
  <fonts count="48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96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196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196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196" fontId="1" fillId="0" borderId="13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top"/>
    </xf>
    <xf numFmtId="0" fontId="1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196" fontId="3" fillId="0" borderId="12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196" fontId="3" fillId="0" borderId="16" xfId="0" applyNumberFormat="1" applyFont="1" applyFill="1" applyBorder="1" applyAlignment="1">
      <alignment horizontal="right"/>
    </xf>
    <xf numFmtId="196" fontId="3" fillId="0" borderId="17" xfId="0" applyNumberFormat="1" applyFont="1" applyFill="1" applyBorder="1" applyAlignment="1">
      <alignment/>
    </xf>
    <xf numFmtId="196" fontId="3" fillId="0" borderId="18" xfId="0" applyNumberFormat="1" applyFont="1" applyFill="1" applyBorder="1" applyAlignment="1">
      <alignment horizontal="right"/>
    </xf>
    <xf numFmtId="196" fontId="3" fillId="0" borderId="19" xfId="0" applyNumberFormat="1" applyFont="1" applyFill="1" applyBorder="1" applyAlignment="1">
      <alignment/>
    </xf>
    <xf numFmtId="0" fontId="3" fillId="0" borderId="10" xfId="0" applyFont="1" applyBorder="1" applyAlignment="1">
      <alignment horizontal="right"/>
    </xf>
    <xf numFmtId="196" fontId="3" fillId="0" borderId="15" xfId="0" applyNumberFormat="1" applyFont="1" applyFill="1" applyBorder="1" applyAlignment="1">
      <alignment horizontal="right"/>
    </xf>
    <xf numFmtId="196" fontId="3" fillId="0" borderId="15" xfId="0" applyNumberFormat="1" applyFont="1" applyBorder="1" applyAlignment="1">
      <alignment horizontal="right"/>
    </xf>
    <xf numFmtId="196" fontId="3" fillId="0" borderId="20" xfId="0" applyNumberFormat="1" applyFont="1" applyFill="1" applyBorder="1" applyAlignment="1">
      <alignment/>
    </xf>
    <xf numFmtId="196" fontId="3" fillId="0" borderId="21" xfId="0" applyNumberFormat="1" applyFont="1" applyBorder="1" applyAlignment="1">
      <alignment/>
    </xf>
    <xf numFmtId="196" fontId="3" fillId="0" borderId="20" xfId="0" applyNumberFormat="1" applyFont="1" applyBorder="1" applyAlignment="1">
      <alignment/>
    </xf>
    <xf numFmtId="196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196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top"/>
    </xf>
    <xf numFmtId="196" fontId="3" fillId="0" borderId="10" xfId="0" applyNumberFormat="1" applyFont="1" applyFill="1" applyBorder="1" applyAlignment="1">
      <alignment/>
    </xf>
    <xf numFmtId="196" fontId="3" fillId="0" borderId="22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3" borderId="23" xfId="0" applyFont="1" applyFill="1" applyBorder="1" applyAlignment="1">
      <alignment horizontal="justify" vertical="top" wrapText="1"/>
    </xf>
    <xf numFmtId="196" fontId="3" fillId="33" borderId="10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vertical="top" wrapText="1"/>
    </xf>
    <xf numFmtId="196" fontId="3" fillId="33" borderId="12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justify" vertical="top" wrapText="1"/>
    </xf>
    <xf numFmtId="210" fontId="6" fillId="33" borderId="10" xfId="53" applyNumberFormat="1" applyFont="1" applyFill="1" applyBorder="1" applyAlignment="1">
      <alignment horizontal="right" vertical="center"/>
      <protection/>
    </xf>
    <xf numFmtId="196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196" fontId="3" fillId="33" borderId="10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196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96" fontId="0" fillId="0" borderId="0" xfId="0" applyNumberFormat="1" applyAlignment="1">
      <alignment/>
    </xf>
    <xf numFmtId="196" fontId="47" fillId="0" borderId="0" xfId="0" applyNumberFormat="1" applyFont="1" applyFill="1" applyAlignment="1">
      <alignment/>
    </xf>
    <xf numFmtId="196" fontId="47" fillId="0" borderId="0" xfId="0" applyNumberFormat="1" applyFont="1" applyAlignment="1">
      <alignment/>
    </xf>
    <xf numFmtId="0" fontId="3" fillId="33" borderId="25" xfId="0" applyFont="1" applyFill="1" applyBorder="1" applyAlignment="1">
      <alignment horizontal="justify" vertical="top"/>
    </xf>
    <xf numFmtId="196" fontId="3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196" fontId="3" fillId="0" borderId="10" xfId="0" applyNumberFormat="1" applyFont="1" applyFill="1" applyBorder="1" applyAlignment="1">
      <alignment horizontal="right" vertical="top" wrapText="1"/>
    </xf>
    <xf numFmtId="196" fontId="3" fillId="33" borderId="10" xfId="0" applyNumberFormat="1" applyFont="1" applyFill="1" applyBorder="1" applyAlignment="1">
      <alignment wrapText="1"/>
    </xf>
    <xf numFmtId="196" fontId="1" fillId="33" borderId="10" xfId="0" applyNumberFormat="1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="80" zoomScaleSheetLayoutView="80" zoomScalePageLayoutView="0" workbookViewId="0" topLeftCell="A16">
      <selection activeCell="K69" sqref="K69"/>
    </sheetView>
  </sheetViews>
  <sheetFormatPr defaultColWidth="9.00390625" defaultRowHeight="12.75"/>
  <cols>
    <col min="1" max="1" width="57.375" style="0" customWidth="1"/>
    <col min="2" max="2" width="11.00390625" style="0" customWidth="1"/>
    <col min="3" max="3" width="10.125" style="0" customWidth="1"/>
    <col min="4" max="4" width="9.375" style="0" customWidth="1"/>
    <col min="5" max="5" width="10.125" style="0" customWidth="1"/>
    <col min="6" max="6" width="9.375" style="0" customWidth="1"/>
  </cols>
  <sheetData>
    <row r="1" spans="1:7" ht="15">
      <c r="A1" s="69" t="s">
        <v>8</v>
      </c>
      <c r="B1" s="69"/>
      <c r="C1" s="69"/>
      <c r="D1" s="69"/>
      <c r="E1" s="69"/>
      <c r="F1" s="69"/>
      <c r="G1" s="4"/>
    </row>
    <row r="2" spans="1:7" ht="15">
      <c r="A2" s="69" t="s">
        <v>62</v>
      </c>
      <c r="B2" s="69"/>
      <c r="C2" s="69"/>
      <c r="D2" s="69"/>
      <c r="E2" s="69"/>
      <c r="F2" s="69"/>
      <c r="G2" s="4"/>
    </row>
    <row r="3" spans="1:7" ht="15">
      <c r="A3" s="3"/>
      <c r="B3" s="4"/>
      <c r="C3" s="4"/>
      <c r="D3" s="4"/>
      <c r="E3" s="4" t="s">
        <v>34</v>
      </c>
      <c r="F3" s="4"/>
      <c r="G3" s="1"/>
    </row>
    <row r="4" spans="1:7" ht="65.25" customHeight="1">
      <c r="A4" s="12" t="s">
        <v>9</v>
      </c>
      <c r="B4" s="13" t="s">
        <v>30</v>
      </c>
      <c r="C4" s="7" t="s">
        <v>10</v>
      </c>
      <c r="D4" s="7" t="s">
        <v>6</v>
      </c>
      <c r="E4" s="7" t="s">
        <v>63</v>
      </c>
      <c r="F4" s="6" t="s">
        <v>59</v>
      </c>
      <c r="G4" s="1"/>
    </row>
    <row r="5" spans="1:7" ht="18" thickBot="1">
      <c r="A5" s="70" t="s">
        <v>19</v>
      </c>
      <c r="B5" s="70"/>
      <c r="C5" s="70"/>
      <c r="D5" s="70"/>
      <c r="E5" s="70"/>
      <c r="F5" s="70"/>
      <c r="G5" s="11"/>
    </row>
    <row r="6" spans="1:6" ht="15">
      <c r="A6" s="36" t="s">
        <v>11</v>
      </c>
      <c r="B6" s="37">
        <v>51699.659999999996</v>
      </c>
      <c r="C6" s="37">
        <v>52656.22664</v>
      </c>
      <c r="D6" s="37">
        <f aca="true" t="shared" si="0" ref="D6:D12">C6/B6*100</f>
        <v>101.85023777719235</v>
      </c>
      <c r="E6" s="37">
        <v>52036.37011</v>
      </c>
      <c r="F6" s="37">
        <f aca="true" t="shared" si="1" ref="F6:F16">C6/E6*100</f>
        <v>101.19119863412777</v>
      </c>
    </row>
    <row r="7" spans="1:6" ht="15">
      <c r="A7" s="38" t="s">
        <v>12</v>
      </c>
      <c r="B7" s="37">
        <v>17</v>
      </c>
      <c r="C7" s="37">
        <v>17.00426</v>
      </c>
      <c r="D7" s="37">
        <f t="shared" si="0"/>
        <v>100.0250588235294</v>
      </c>
      <c r="E7" s="37">
        <v>0</v>
      </c>
      <c r="F7" s="37"/>
    </row>
    <row r="8" spans="1:6" ht="19.5" customHeight="1">
      <c r="A8" s="39" t="s">
        <v>35</v>
      </c>
      <c r="B8" s="40">
        <v>5226.6</v>
      </c>
      <c r="C8" s="37">
        <v>5740.19297</v>
      </c>
      <c r="D8" s="40">
        <f t="shared" si="0"/>
        <v>109.82652144797764</v>
      </c>
      <c r="E8" s="37">
        <v>3188.61316</v>
      </c>
      <c r="F8" s="40">
        <f t="shared" si="1"/>
        <v>180.02161698410603</v>
      </c>
    </row>
    <row r="9" spans="1:6" ht="15">
      <c r="A9" s="38" t="s">
        <v>31</v>
      </c>
      <c r="B9" s="37">
        <f>B10+B14</f>
        <v>19422.8</v>
      </c>
      <c r="C9" s="37">
        <f>C10+C14</f>
        <v>20486.059849999998</v>
      </c>
      <c r="D9" s="40">
        <f t="shared" si="0"/>
        <v>105.4742871779558</v>
      </c>
      <c r="E9" s="37">
        <f>E10+E14</f>
        <v>17105.44825</v>
      </c>
      <c r="F9" s="37">
        <f t="shared" si="1"/>
        <v>119.76336165291661</v>
      </c>
    </row>
    <row r="10" spans="1:6" ht="15">
      <c r="A10" s="41" t="s">
        <v>32</v>
      </c>
      <c r="B10" s="37">
        <f>B11+B12+B13</f>
        <v>11600.1</v>
      </c>
      <c r="C10" s="37">
        <f>C11+C12+C13</f>
        <v>12520.57067</v>
      </c>
      <c r="D10" s="40">
        <f t="shared" si="0"/>
        <v>107.93502357738294</v>
      </c>
      <c r="E10" s="37">
        <f>E11+E12+E13</f>
        <v>9925.71032</v>
      </c>
      <c r="F10" s="37">
        <f t="shared" si="1"/>
        <v>126.14281765579472</v>
      </c>
    </row>
    <row r="11" spans="1:6" ht="31.5" customHeight="1">
      <c r="A11" s="38" t="s">
        <v>36</v>
      </c>
      <c r="B11" s="37">
        <v>3721.1000000000004</v>
      </c>
      <c r="C11" s="37">
        <v>4096.19565</v>
      </c>
      <c r="D11" s="37">
        <f t="shared" si="0"/>
        <v>110.08023568299694</v>
      </c>
      <c r="E11" s="37">
        <v>3388.58198</v>
      </c>
      <c r="F11" s="37">
        <f t="shared" si="1"/>
        <v>120.88229454610982</v>
      </c>
    </row>
    <row r="12" spans="1:6" ht="14.25" customHeight="1">
      <c r="A12" s="39" t="s">
        <v>37</v>
      </c>
      <c r="B12" s="40">
        <v>7854</v>
      </c>
      <c r="C12" s="37">
        <v>8393.12502</v>
      </c>
      <c r="D12" s="40">
        <f t="shared" si="0"/>
        <v>106.86433689839572</v>
      </c>
      <c r="E12" s="37">
        <v>6501.711670000001</v>
      </c>
      <c r="F12" s="40">
        <f t="shared" si="1"/>
        <v>129.09100627650562</v>
      </c>
    </row>
    <row r="13" spans="1:6" ht="15">
      <c r="A13" s="38" t="s">
        <v>60</v>
      </c>
      <c r="B13" s="37">
        <v>25</v>
      </c>
      <c r="C13" s="37">
        <v>31.25</v>
      </c>
      <c r="D13" s="57">
        <v>0</v>
      </c>
      <c r="E13" s="37">
        <v>35.41667</v>
      </c>
      <c r="F13" s="40">
        <f t="shared" si="1"/>
        <v>88.23528581314957</v>
      </c>
    </row>
    <row r="14" spans="1:6" ht="15">
      <c r="A14" s="38" t="s">
        <v>20</v>
      </c>
      <c r="B14" s="37">
        <v>7822.7</v>
      </c>
      <c r="C14" s="37">
        <v>7965.48918</v>
      </c>
      <c r="D14" s="37">
        <f>C14/B14*100</f>
        <v>101.8253183683383</v>
      </c>
      <c r="E14" s="37">
        <v>7179.73793</v>
      </c>
      <c r="F14" s="37">
        <f t="shared" si="1"/>
        <v>110.94401018060556</v>
      </c>
    </row>
    <row r="15" spans="1:6" ht="48" customHeight="1">
      <c r="A15" s="42" t="s">
        <v>27</v>
      </c>
      <c r="B15" s="37">
        <v>10.4</v>
      </c>
      <c r="C15" s="37">
        <v>18.2155</v>
      </c>
      <c r="D15" s="37">
        <f>C15/B15*100</f>
        <v>175.14903846153845</v>
      </c>
      <c r="E15" s="37">
        <v>5.47</v>
      </c>
      <c r="F15" s="37">
        <f t="shared" si="1"/>
        <v>333.0073126142596</v>
      </c>
    </row>
    <row r="16" spans="1:6" ht="30.75">
      <c r="A16" s="42" t="s">
        <v>26</v>
      </c>
      <c r="B16" s="37">
        <v>0</v>
      </c>
      <c r="C16" s="37">
        <v>0</v>
      </c>
      <c r="D16" s="37"/>
      <c r="E16" s="37">
        <v>445.50411</v>
      </c>
      <c r="F16" s="37">
        <f t="shared" si="1"/>
        <v>0</v>
      </c>
    </row>
    <row r="17" spans="1:6" ht="15">
      <c r="A17" s="41" t="s">
        <v>29</v>
      </c>
      <c r="B17" s="37">
        <v>6.26</v>
      </c>
      <c r="C17" s="37">
        <v>9.018</v>
      </c>
      <c r="D17" s="37">
        <f aca="true" t="shared" si="2" ref="D17:D27">C17/B17*100</f>
        <v>144.05750798722045</v>
      </c>
      <c r="E17" s="37">
        <v>12.698</v>
      </c>
      <c r="F17" s="37">
        <f aca="true" t="shared" si="3" ref="F17:F25">C17/E17*100</f>
        <v>71.01905811938887</v>
      </c>
    </row>
    <row r="18" spans="1:6" ht="96.75" customHeight="1">
      <c r="A18" s="42" t="s">
        <v>76</v>
      </c>
      <c r="B18" s="37">
        <v>0</v>
      </c>
      <c r="C18" s="37">
        <v>17</v>
      </c>
      <c r="D18" s="37"/>
      <c r="E18" s="37">
        <v>6.8</v>
      </c>
      <c r="F18" s="37">
        <f t="shared" si="3"/>
        <v>250</v>
      </c>
    </row>
    <row r="19" spans="1:6" ht="15" customHeight="1">
      <c r="A19" s="56" t="s">
        <v>65</v>
      </c>
      <c r="B19" s="37">
        <v>3.7</v>
      </c>
      <c r="C19" s="37">
        <v>5.15777</v>
      </c>
      <c r="D19" s="37">
        <f t="shared" si="2"/>
        <v>139.3991891891892</v>
      </c>
      <c r="E19" s="37">
        <v>3.47537</v>
      </c>
      <c r="F19" s="37">
        <f t="shared" si="3"/>
        <v>148.40923412471193</v>
      </c>
    </row>
    <row r="20" spans="1:6" ht="15" customHeight="1">
      <c r="A20" s="42" t="s">
        <v>13</v>
      </c>
      <c r="B20" s="37">
        <v>806.6</v>
      </c>
      <c r="C20" s="37">
        <v>846.33323</v>
      </c>
      <c r="D20" s="37">
        <f t="shared" si="2"/>
        <v>104.92601413339943</v>
      </c>
      <c r="E20" s="37">
        <v>1053.0496</v>
      </c>
      <c r="F20" s="37">
        <f t="shared" si="3"/>
        <v>80.36974041868493</v>
      </c>
    </row>
    <row r="21" spans="1:6" ht="48" customHeight="1">
      <c r="A21" s="42" t="s">
        <v>33</v>
      </c>
      <c r="B21" s="37">
        <v>129.7</v>
      </c>
      <c r="C21" s="37">
        <v>130.88173</v>
      </c>
      <c r="D21" s="37">
        <f t="shared" si="2"/>
        <v>100.91112567463378</v>
      </c>
      <c r="E21" s="37">
        <v>99.39652</v>
      </c>
      <c r="F21" s="37">
        <f t="shared" si="3"/>
        <v>131.67637056106193</v>
      </c>
    </row>
    <row r="22" spans="1:6" ht="18">
      <c r="A22" s="42" t="s">
        <v>14</v>
      </c>
      <c r="B22" s="37">
        <v>159.1</v>
      </c>
      <c r="C22" s="37">
        <v>208.36496</v>
      </c>
      <c r="D22" s="37">
        <f>C22/B22*100</f>
        <v>130.96477686989317</v>
      </c>
      <c r="E22" s="43">
        <v>63.52395</v>
      </c>
      <c r="F22" s="37">
        <f>C22/E22*100</f>
        <v>328.0100812370767</v>
      </c>
    </row>
    <row r="23" spans="1:6" ht="18">
      <c r="A23" s="40" t="s">
        <v>15</v>
      </c>
      <c r="B23" s="37">
        <v>843.1</v>
      </c>
      <c r="C23" s="37">
        <v>850.9607</v>
      </c>
      <c r="D23" s="40">
        <f>C23/B23*100</f>
        <v>100.93235677855532</v>
      </c>
      <c r="E23" s="43">
        <v>336.08823</v>
      </c>
      <c r="F23" s="40">
        <f>C23/E23*100</f>
        <v>253.19562663649364</v>
      </c>
    </row>
    <row r="24" spans="1:6" ht="78">
      <c r="A24" s="42" t="s">
        <v>77</v>
      </c>
      <c r="B24" s="37">
        <v>0</v>
      </c>
      <c r="C24" s="37">
        <v>0.855</v>
      </c>
      <c r="D24" s="40"/>
      <c r="E24" s="37">
        <v>0</v>
      </c>
      <c r="F24" s="40"/>
    </row>
    <row r="25" spans="1:6" ht="30.75">
      <c r="A25" s="13" t="s">
        <v>38</v>
      </c>
      <c r="B25" s="44">
        <f>B6+B7+B8+B9+B15+B16+B17+B18+B20+B21+B22+B23+B19+B24</f>
        <v>78324.92</v>
      </c>
      <c r="C25" s="44">
        <f>C6+C7+C8+C9+C15+C16+C17+C18+C20+C21+C22+C23+C19+C24</f>
        <v>80986.27060999999</v>
      </c>
      <c r="D25" s="40">
        <f>C25/B25*100</f>
        <v>103.39783380563938</v>
      </c>
      <c r="E25" s="44">
        <f>E6+E7+E8+E9+E15+E16+E17+E18+E20+E21+E22+E23+E19</f>
        <v>74356.4373</v>
      </c>
      <c r="F25" s="44">
        <f t="shared" si="3"/>
        <v>108.91628694265047</v>
      </c>
    </row>
    <row r="26" spans="1:6" ht="18.75" customHeight="1">
      <c r="A26" s="13" t="s">
        <v>28</v>
      </c>
      <c r="B26" s="44">
        <v>57326.83346</v>
      </c>
      <c r="C26" s="44">
        <v>55748.755</v>
      </c>
      <c r="D26" s="44">
        <f t="shared" si="2"/>
        <v>97.2472254880411</v>
      </c>
      <c r="E26" s="44">
        <v>47651.788</v>
      </c>
      <c r="F26" s="44">
        <f>C26/E26*100</f>
        <v>116.99194792019136</v>
      </c>
    </row>
    <row r="27" spans="1:6" ht="18.75" customHeight="1">
      <c r="A27" s="45" t="s">
        <v>41</v>
      </c>
      <c r="B27" s="44">
        <f>B25+B26</f>
        <v>135651.75346</v>
      </c>
      <c r="C27" s="44">
        <f>C25+C26</f>
        <v>136735.02560999998</v>
      </c>
      <c r="D27" s="44">
        <f t="shared" si="2"/>
        <v>100.7985684831707</v>
      </c>
      <c r="E27" s="44">
        <f>E25+E26</f>
        <v>122008.2253</v>
      </c>
      <c r="F27" s="44">
        <f>C27/E27*100</f>
        <v>112.07033400722695</v>
      </c>
    </row>
    <row r="28" spans="1:6" ht="15">
      <c r="A28" s="62" t="s">
        <v>39</v>
      </c>
      <c r="B28" s="63"/>
      <c r="C28" s="63"/>
      <c r="D28" s="63"/>
      <c r="E28" s="63"/>
      <c r="F28" s="64"/>
    </row>
    <row r="29" spans="1:6" ht="15">
      <c r="A29" s="46" t="s">
        <v>5</v>
      </c>
      <c r="B29" s="46">
        <v>10.7</v>
      </c>
      <c r="C29" s="47">
        <v>38.61294</v>
      </c>
      <c r="D29" s="47">
        <f>C29/B29*100</f>
        <v>360.8685981308412</v>
      </c>
      <c r="E29" s="47">
        <v>10.50174</v>
      </c>
      <c r="F29" s="47">
        <f>C29/E29*100</f>
        <v>367.6813556610619</v>
      </c>
    </row>
    <row r="30" spans="1:6" ht="61.5" customHeight="1">
      <c r="A30" s="48" t="s">
        <v>17</v>
      </c>
      <c r="B30" s="40">
        <v>0</v>
      </c>
      <c r="C30" s="40">
        <v>23.54715</v>
      </c>
      <c r="D30" s="47"/>
      <c r="E30" s="40">
        <v>22.661</v>
      </c>
      <c r="F30" s="60">
        <f>C30/E30*100</f>
        <v>103.9104629098451</v>
      </c>
    </row>
    <row r="31" spans="1:6" ht="48" customHeight="1">
      <c r="A31" s="42" t="s">
        <v>78</v>
      </c>
      <c r="B31" s="40">
        <v>0</v>
      </c>
      <c r="C31" s="60">
        <v>9.04512</v>
      </c>
      <c r="D31" s="47"/>
      <c r="E31" s="40">
        <v>0</v>
      </c>
      <c r="F31" s="60">
        <v>0</v>
      </c>
    </row>
    <row r="32" spans="1:6" ht="30.75">
      <c r="A32" s="13" t="s">
        <v>7</v>
      </c>
      <c r="B32" s="44">
        <f>B29+B30+B31</f>
        <v>10.7</v>
      </c>
      <c r="C32" s="44">
        <f>C29+C30+C31</f>
        <v>71.20521</v>
      </c>
      <c r="D32" s="37">
        <f>C32/B32*100</f>
        <v>665.4692523364486</v>
      </c>
      <c r="E32" s="44">
        <f>E29+E30</f>
        <v>33.16274</v>
      </c>
      <c r="F32" s="61">
        <f>C32/E32*100</f>
        <v>214.71449584684498</v>
      </c>
    </row>
    <row r="33" spans="1:6" ht="15">
      <c r="A33" s="49" t="s">
        <v>4</v>
      </c>
      <c r="B33" s="44">
        <v>5310.1872299999995</v>
      </c>
      <c r="C33" s="44">
        <v>2148.06206</v>
      </c>
      <c r="D33" s="50">
        <f>C33/B33*100</f>
        <v>40.4517198162898</v>
      </c>
      <c r="E33" s="44">
        <v>1792.69672</v>
      </c>
      <c r="F33" s="50">
        <f>C33/E33*100</f>
        <v>119.82294807791025</v>
      </c>
    </row>
    <row r="34" spans="1:6" ht="23.25" customHeight="1">
      <c r="A34" s="51" t="s">
        <v>42</v>
      </c>
      <c r="B34" s="44">
        <f>B32+B33</f>
        <v>5320.887229999999</v>
      </c>
      <c r="C34" s="44">
        <f>C32+C33</f>
        <v>2219.2672700000003</v>
      </c>
      <c r="D34" s="44">
        <f>C34/B34*100</f>
        <v>41.70859433906853</v>
      </c>
      <c r="E34" s="44">
        <f>E32+E33</f>
        <v>1825.85946</v>
      </c>
      <c r="F34" s="44">
        <f>C34/E34*100</f>
        <v>121.54644531074699</v>
      </c>
    </row>
    <row r="36" spans="1:6" ht="63" customHeight="1">
      <c r="A36" s="12" t="s">
        <v>40</v>
      </c>
      <c r="B36" s="13" t="s">
        <v>30</v>
      </c>
      <c r="C36" s="13" t="s">
        <v>10</v>
      </c>
      <c r="D36" s="7" t="s">
        <v>6</v>
      </c>
      <c r="E36" s="7" t="s">
        <v>64</v>
      </c>
      <c r="F36" s="6" t="s">
        <v>59</v>
      </c>
    </row>
    <row r="37" spans="1:6" s="35" customFormat="1" ht="18" thickBot="1">
      <c r="A37" s="65" t="s">
        <v>19</v>
      </c>
      <c r="B37" s="65"/>
      <c r="C37" s="65"/>
      <c r="D37" s="65"/>
      <c r="E37" s="65"/>
      <c r="F37" s="65"/>
    </row>
    <row r="38" spans="1:6" ht="15">
      <c r="A38" s="48" t="s">
        <v>21</v>
      </c>
      <c r="B38" s="24">
        <v>16659.82738</v>
      </c>
      <c r="C38" s="24">
        <v>15164.588520000003</v>
      </c>
      <c r="D38" s="18">
        <f aca="true" t="shared" si="4" ref="D38:D45">C38/B38*100</f>
        <v>91.02488383646148</v>
      </c>
      <c r="E38" s="24">
        <v>13487.98566</v>
      </c>
      <c r="F38" s="19">
        <f aca="true" t="shared" si="5" ref="F38:F44">C38/E38*100</f>
        <v>112.43034284186808</v>
      </c>
    </row>
    <row r="39" spans="1:6" ht="15">
      <c r="A39" s="48" t="s">
        <v>45</v>
      </c>
      <c r="B39" s="24">
        <v>94352.70466</v>
      </c>
      <c r="C39" s="24">
        <v>66423.22835</v>
      </c>
      <c r="D39" s="20">
        <f t="shared" si="4"/>
        <v>70.39885988362086</v>
      </c>
      <c r="E39" s="24">
        <v>68655.2138</v>
      </c>
      <c r="F39" s="21">
        <f t="shared" si="5"/>
        <v>96.7489935192657</v>
      </c>
    </row>
    <row r="40" spans="1:6" ht="15">
      <c r="A40" s="48" t="s">
        <v>54</v>
      </c>
      <c r="B40" s="24">
        <v>26202.571170000003</v>
      </c>
      <c r="C40" s="17">
        <v>13951.613210000001</v>
      </c>
      <c r="D40" s="20">
        <f t="shared" si="4"/>
        <v>53.245206813801396</v>
      </c>
      <c r="E40" s="17">
        <v>16628.98836</v>
      </c>
      <c r="F40" s="21">
        <f t="shared" si="5"/>
        <v>83.89935038718134</v>
      </c>
    </row>
    <row r="41" spans="1:6" ht="15">
      <c r="A41" s="48" t="s">
        <v>55</v>
      </c>
      <c r="B41" s="24">
        <v>57279.583490000005</v>
      </c>
      <c r="C41" s="24">
        <v>44337.65047000001</v>
      </c>
      <c r="D41" s="20">
        <f t="shared" si="4"/>
        <v>77.40567889733447</v>
      </c>
      <c r="E41" s="24">
        <v>44167.14961</v>
      </c>
      <c r="F41" s="21">
        <f t="shared" si="5"/>
        <v>100.38603546188862</v>
      </c>
    </row>
    <row r="42" spans="1:6" ht="18" customHeight="1">
      <c r="A42" s="48" t="s">
        <v>56</v>
      </c>
      <c r="B42" s="24">
        <v>4598.45</v>
      </c>
      <c r="C42" s="24">
        <v>3053.2599400000004</v>
      </c>
      <c r="D42" s="20">
        <f t="shared" si="4"/>
        <v>66.39758918766107</v>
      </c>
      <c r="E42" s="24">
        <v>3162.93149</v>
      </c>
      <c r="F42" s="21">
        <f t="shared" si="5"/>
        <v>96.53259799187116</v>
      </c>
    </row>
    <row r="43" spans="1:6" ht="15">
      <c r="A43" s="48" t="s">
        <v>46</v>
      </c>
      <c r="B43" s="24">
        <v>14329.37122</v>
      </c>
      <c r="C43" s="24">
        <v>5666.56661</v>
      </c>
      <c r="D43" s="20">
        <f t="shared" si="4"/>
        <v>39.54511696989869</v>
      </c>
      <c r="E43" s="24">
        <v>4545.96766</v>
      </c>
      <c r="F43" s="21">
        <f t="shared" si="5"/>
        <v>124.65039423531665</v>
      </c>
    </row>
    <row r="44" spans="1:6" ht="18" customHeight="1">
      <c r="A44" s="48" t="s">
        <v>51</v>
      </c>
      <c r="B44" s="24">
        <v>7624.48822</v>
      </c>
      <c r="C44" s="24">
        <v>3846.6937700000003</v>
      </c>
      <c r="D44" s="20">
        <f t="shared" si="4"/>
        <v>50.451829145851846</v>
      </c>
      <c r="E44" s="24">
        <v>3544.94032</v>
      </c>
      <c r="F44" s="21">
        <f t="shared" si="5"/>
        <v>108.5122293398722</v>
      </c>
    </row>
    <row r="45" spans="1:6" ht="15">
      <c r="A45" s="48" t="s">
        <v>52</v>
      </c>
      <c r="B45" s="24">
        <v>6704.883</v>
      </c>
      <c r="C45" s="24">
        <v>1819.87284</v>
      </c>
      <c r="D45" s="20">
        <f t="shared" si="4"/>
        <v>27.142499578292416</v>
      </c>
      <c r="E45" s="24">
        <v>1001.02734</v>
      </c>
      <c r="F45" s="21">
        <f>C45/E45*100</f>
        <v>181.800513060912</v>
      </c>
    </row>
    <row r="46" spans="1:6" ht="18" customHeight="1">
      <c r="A46" s="48" t="s">
        <v>47</v>
      </c>
      <c r="B46" s="31">
        <v>8764.02822</v>
      </c>
      <c r="C46" s="24">
        <v>6812.72898</v>
      </c>
      <c r="D46" s="23">
        <f aca="true" t="shared" si="6" ref="D46:D51">C46/B46*100</f>
        <v>77.73513285195696</v>
      </c>
      <c r="E46" s="24">
        <v>3948.7333</v>
      </c>
      <c r="F46" s="25">
        <f aca="true" t="shared" si="7" ref="F46:F51">C46/E46*100</f>
        <v>172.5294787571498</v>
      </c>
    </row>
    <row r="47" spans="1:6" ht="15">
      <c r="A47" s="48" t="s">
        <v>48</v>
      </c>
      <c r="B47" s="28">
        <v>37.943</v>
      </c>
      <c r="C47" s="28">
        <v>26.77</v>
      </c>
      <c r="D47" s="16">
        <f t="shared" si="6"/>
        <v>70.5531982183802</v>
      </c>
      <c r="E47" s="28">
        <v>1.64</v>
      </c>
      <c r="F47" s="26">
        <f t="shared" si="7"/>
        <v>1632.3170731707319</v>
      </c>
    </row>
    <row r="48" spans="1:6" ht="32.25" customHeight="1">
      <c r="A48" s="48" t="s">
        <v>22</v>
      </c>
      <c r="B48" s="31">
        <v>2364.449</v>
      </c>
      <c r="C48" s="24">
        <v>1842.022</v>
      </c>
      <c r="D48" s="24">
        <f t="shared" si="6"/>
        <v>77.90491569071695</v>
      </c>
      <c r="E48" s="24">
        <v>845.504</v>
      </c>
      <c r="F48" s="27">
        <f t="shared" si="7"/>
        <v>217.86082620543485</v>
      </c>
    </row>
    <row r="49" spans="1:6" ht="32.25" customHeight="1">
      <c r="A49" s="48" t="s">
        <v>23</v>
      </c>
      <c r="B49" s="22">
        <v>55.7</v>
      </c>
      <c r="C49" s="24">
        <v>29.63251</v>
      </c>
      <c r="D49" s="24">
        <f t="shared" si="6"/>
        <v>53.200197486535004</v>
      </c>
      <c r="E49" s="17">
        <v>5.67805</v>
      </c>
      <c r="F49" s="27">
        <f t="shared" si="7"/>
        <v>521.8782856790623</v>
      </c>
    </row>
    <row r="50" spans="1:6" ht="46.5" customHeight="1">
      <c r="A50" s="48" t="s">
        <v>24</v>
      </c>
      <c r="B50" s="28">
        <v>2429.5759999999996</v>
      </c>
      <c r="C50" s="28">
        <v>2326.1394699999996</v>
      </c>
      <c r="D50" s="28">
        <f t="shared" si="6"/>
        <v>95.74260982163143</v>
      </c>
      <c r="E50" s="28">
        <v>2134.22246</v>
      </c>
      <c r="F50" s="26">
        <f t="shared" si="7"/>
        <v>108.99236202396632</v>
      </c>
    </row>
    <row r="51" spans="1:6" ht="31.5" customHeight="1">
      <c r="A51" s="48" t="s">
        <v>49</v>
      </c>
      <c r="B51" s="34">
        <v>621.3190000000002</v>
      </c>
      <c r="C51" s="34">
        <v>587.71229</v>
      </c>
      <c r="D51" s="28">
        <f t="shared" si="6"/>
        <v>94.59106996566979</v>
      </c>
      <c r="E51" s="34">
        <v>506.44585</v>
      </c>
      <c r="F51" s="26">
        <f t="shared" si="7"/>
        <v>116.0464223371561</v>
      </c>
    </row>
    <row r="52" spans="1:6" ht="15">
      <c r="A52" s="48" t="s">
        <v>0</v>
      </c>
      <c r="B52" s="24">
        <f>B46-B47-B48-B49-B50-B51</f>
        <v>3255.041220000001</v>
      </c>
      <c r="C52" s="24">
        <f>C46-C47-C48-C49-C50-C51</f>
        <v>2000.4527099999996</v>
      </c>
      <c r="D52" s="24">
        <f aca="true" t="shared" si="8" ref="D52:D62">C52/B52*100</f>
        <v>61.45706228568125</v>
      </c>
      <c r="E52" s="24">
        <v>455.2429400000001</v>
      </c>
      <c r="F52" s="26">
        <f aca="true" t="shared" si="9" ref="F52:F62">C52/E52*100</f>
        <v>439.4253121201614</v>
      </c>
    </row>
    <row r="53" spans="1:6" ht="15">
      <c r="A53" s="48" t="s">
        <v>2</v>
      </c>
      <c r="B53" s="24">
        <v>781.7900000000001</v>
      </c>
      <c r="C53" s="24">
        <v>661.28935</v>
      </c>
      <c r="D53" s="24">
        <f t="shared" si="8"/>
        <v>84.58657056242724</v>
      </c>
      <c r="E53" s="24">
        <v>575.12864</v>
      </c>
      <c r="F53" s="26">
        <f t="shared" si="9"/>
        <v>114.98111970219394</v>
      </c>
    </row>
    <row r="54" spans="1:6" ht="15">
      <c r="A54" s="48" t="s">
        <v>3</v>
      </c>
      <c r="B54" s="24">
        <v>2630.8220000000006</v>
      </c>
      <c r="C54" s="24">
        <v>2271.55978</v>
      </c>
      <c r="D54" s="24">
        <f t="shared" si="8"/>
        <v>86.34410765912706</v>
      </c>
      <c r="E54" s="24">
        <v>2011.31123</v>
      </c>
      <c r="F54" s="26">
        <f t="shared" si="9"/>
        <v>112.93924809438865</v>
      </c>
    </row>
    <row r="55" spans="1:6" ht="15">
      <c r="A55" s="48" t="s">
        <v>1</v>
      </c>
      <c r="B55" s="24">
        <v>12012.593</v>
      </c>
      <c r="C55" s="24">
        <v>11639.27858</v>
      </c>
      <c r="D55" s="24">
        <f t="shared" si="8"/>
        <v>96.8923077640273</v>
      </c>
      <c r="E55" s="24">
        <v>2975.87</v>
      </c>
      <c r="F55" s="26">
        <f t="shared" si="9"/>
        <v>391.12187629163907</v>
      </c>
    </row>
    <row r="56" spans="1:6" ht="30.75">
      <c r="A56" s="48" t="s">
        <v>25</v>
      </c>
      <c r="B56" s="31">
        <v>63.115</v>
      </c>
      <c r="C56" s="31">
        <v>39.021550000000005</v>
      </c>
      <c r="D56" s="24">
        <f t="shared" si="8"/>
        <v>61.826111067099745</v>
      </c>
      <c r="E56" s="31">
        <v>270.09376</v>
      </c>
      <c r="F56" s="30">
        <f t="shared" si="9"/>
        <v>14.447408929402888</v>
      </c>
    </row>
    <row r="57" spans="1:6" ht="17.25" customHeight="1">
      <c r="A57" s="48" t="s">
        <v>50</v>
      </c>
      <c r="B57" s="24">
        <v>611.284</v>
      </c>
      <c r="C57" s="31">
        <v>276.29035</v>
      </c>
      <c r="D57" s="30">
        <f t="shared" si="8"/>
        <v>45.19836115455336</v>
      </c>
      <c r="E57" s="31">
        <v>357.23346</v>
      </c>
      <c r="F57" s="26">
        <f t="shared" si="9"/>
        <v>77.34167734455781</v>
      </c>
    </row>
    <row r="58" spans="1:6" ht="30.75" customHeight="1">
      <c r="A58" s="48" t="s">
        <v>61</v>
      </c>
      <c r="B58" s="17">
        <v>288.8</v>
      </c>
      <c r="C58" s="31">
        <v>235.979</v>
      </c>
      <c r="D58" s="30">
        <f t="shared" si="8"/>
        <v>81.71018005540166</v>
      </c>
      <c r="E58" s="31">
        <v>0</v>
      </c>
      <c r="F58" s="26"/>
    </row>
    <row r="59" spans="1:6" ht="15">
      <c r="A59" s="48" t="s">
        <v>58</v>
      </c>
      <c r="B59" s="24">
        <f>168.197+1.6</f>
        <v>169.797</v>
      </c>
      <c r="C59" s="31">
        <v>64.715</v>
      </c>
      <c r="D59" s="30">
        <f t="shared" si="8"/>
        <v>38.113158654157616</v>
      </c>
      <c r="E59" s="22">
        <v>0</v>
      </c>
      <c r="F59" s="26"/>
    </row>
    <row r="60" spans="1:6" ht="18" customHeight="1">
      <c r="A60" s="48" t="s">
        <v>57</v>
      </c>
      <c r="B60" s="24"/>
      <c r="C60" s="23"/>
      <c r="D60" s="30"/>
      <c r="E60" s="23">
        <v>1888.65889</v>
      </c>
      <c r="F60" s="26">
        <f t="shared" si="9"/>
        <v>0</v>
      </c>
    </row>
    <row r="61" spans="1:6" ht="17.25" customHeight="1">
      <c r="A61" s="48" t="s">
        <v>53</v>
      </c>
      <c r="B61" s="24">
        <v>5584.32728</v>
      </c>
      <c r="C61" s="24">
        <v>0</v>
      </c>
      <c r="D61" s="30">
        <f t="shared" si="8"/>
        <v>0</v>
      </c>
      <c r="E61" s="24">
        <v>0</v>
      </c>
      <c r="F61" s="26"/>
    </row>
    <row r="62" spans="1:6" ht="17.25" customHeight="1">
      <c r="A62" s="29" t="s">
        <v>74</v>
      </c>
      <c r="B62" s="24">
        <v>308.014</v>
      </c>
      <c r="C62" s="24">
        <v>126.244</v>
      </c>
      <c r="D62" s="30">
        <f t="shared" si="8"/>
        <v>40.98644866791769</v>
      </c>
      <c r="E62" s="17">
        <v>50</v>
      </c>
      <c r="F62" s="30">
        <f t="shared" si="9"/>
        <v>252.488</v>
      </c>
    </row>
    <row r="63" spans="1:6" ht="22.5" customHeight="1">
      <c r="A63" s="9" t="s">
        <v>43</v>
      </c>
      <c r="B63" s="8">
        <f>B38+B39+B43+B46+B53+B54+B55+B56+B59+B60+B62+B61+B57+B58</f>
        <v>156556.47376</v>
      </c>
      <c r="C63" s="8">
        <f>C38+C39+C43+C46+C53+C54+C55+C56+C59+C60+C62+C61+C57+C58</f>
        <v>109381.49007000001</v>
      </c>
      <c r="D63" s="10">
        <f>C63/B63*100</f>
        <v>69.8671140470889</v>
      </c>
      <c r="E63" s="8">
        <f>E38+E39+E43+E46+E53+E54+E55+E56+E59+E60+E62+E61+E57</f>
        <v>98766.1964</v>
      </c>
      <c r="F63" s="8">
        <f>C63/E63*100</f>
        <v>110.74790166770056</v>
      </c>
    </row>
    <row r="64" spans="1:9" s="35" customFormat="1" ht="20.25" customHeight="1">
      <c r="A64" s="66" t="s">
        <v>39</v>
      </c>
      <c r="B64" s="67"/>
      <c r="C64" s="67"/>
      <c r="D64" s="67"/>
      <c r="E64" s="67"/>
      <c r="F64" s="68"/>
      <c r="G64" s="54"/>
      <c r="H64" s="54"/>
      <c r="I64" s="54"/>
    </row>
    <row r="65" spans="1:9" s="35" customFormat="1" ht="20.25" customHeight="1">
      <c r="A65" s="58" t="s">
        <v>21</v>
      </c>
      <c r="B65" s="59">
        <v>78.355</v>
      </c>
      <c r="C65" s="59">
        <v>75.794</v>
      </c>
      <c r="D65" s="31">
        <f>C65/B65*100</f>
        <v>96.73154233935294</v>
      </c>
      <c r="E65" s="33"/>
      <c r="F65" s="30"/>
      <c r="G65" s="54"/>
      <c r="H65" s="54"/>
      <c r="I65" s="54"/>
    </row>
    <row r="66" spans="1:9" s="35" customFormat="1" ht="20.25" customHeight="1">
      <c r="A66" s="58" t="s">
        <v>66</v>
      </c>
      <c r="B66" s="59">
        <v>45.08</v>
      </c>
      <c r="C66" s="59">
        <v>45.08</v>
      </c>
      <c r="D66" s="31">
        <f>C66/B66*100</f>
        <v>100</v>
      </c>
      <c r="E66" s="33"/>
      <c r="F66" s="30"/>
      <c r="G66" s="54"/>
      <c r="H66" s="54"/>
      <c r="I66" s="54"/>
    </row>
    <row r="67" spans="1:9" s="35" customFormat="1" ht="17.25" customHeight="1">
      <c r="A67" s="58" t="s">
        <v>75</v>
      </c>
      <c r="B67" s="59">
        <v>45.08</v>
      </c>
      <c r="C67" s="59">
        <v>45.08</v>
      </c>
      <c r="D67" s="31">
        <f>C67/B67*100</f>
        <v>100</v>
      </c>
      <c r="E67" s="33"/>
      <c r="F67" s="30"/>
      <c r="G67" s="54"/>
      <c r="H67" s="54"/>
      <c r="I67" s="54"/>
    </row>
    <row r="68" spans="1:6" ht="15">
      <c r="A68" s="32" t="s">
        <v>67</v>
      </c>
      <c r="B68" s="30">
        <v>3400</v>
      </c>
      <c r="C68" s="33">
        <v>1950</v>
      </c>
      <c r="D68" s="31">
        <f aca="true" t="shared" si="10" ref="D68:D78">C68/B68*100</f>
        <v>57.35294117647059</v>
      </c>
      <c r="E68" s="33">
        <f>E70</f>
        <v>34.988</v>
      </c>
      <c r="F68" s="30">
        <f>C68/E68*100</f>
        <v>5573.339430661942</v>
      </c>
    </row>
    <row r="69" spans="1:6" ht="16.5" customHeight="1">
      <c r="A69" s="48" t="s">
        <v>68</v>
      </c>
      <c r="B69" s="30">
        <v>1950</v>
      </c>
      <c r="C69" s="33">
        <v>1950</v>
      </c>
      <c r="D69" s="31">
        <f t="shared" si="10"/>
        <v>100</v>
      </c>
      <c r="E69" s="33">
        <f>E71</f>
        <v>0</v>
      </c>
      <c r="F69" s="30"/>
    </row>
    <row r="70" spans="1:6" ht="46.5">
      <c r="A70" s="48" t="s">
        <v>69</v>
      </c>
      <c r="B70" s="30">
        <v>1450</v>
      </c>
      <c r="C70" s="33">
        <v>0</v>
      </c>
      <c r="D70" s="31">
        <f t="shared" si="10"/>
        <v>0</v>
      </c>
      <c r="E70" s="33">
        <v>34.988</v>
      </c>
      <c r="F70" s="30">
        <f>C70/E70*100</f>
        <v>0</v>
      </c>
    </row>
    <row r="71" spans="1:6" ht="15">
      <c r="A71" s="48" t="s">
        <v>70</v>
      </c>
      <c r="B71" s="30">
        <v>815.19971</v>
      </c>
      <c r="C71" s="33">
        <v>0</v>
      </c>
      <c r="D71" s="31">
        <f t="shared" si="10"/>
        <v>0</v>
      </c>
      <c r="E71" s="33"/>
      <c r="F71" s="30"/>
    </row>
    <row r="72" spans="1:6" ht="15">
      <c r="A72" s="32" t="s">
        <v>71</v>
      </c>
      <c r="B72" s="30">
        <v>4618.04132</v>
      </c>
      <c r="C72" s="33">
        <v>375.52824</v>
      </c>
      <c r="D72" s="31">
        <f t="shared" si="10"/>
        <v>8.13176439919771</v>
      </c>
      <c r="E72" s="33"/>
      <c r="F72" s="30"/>
    </row>
    <row r="73" spans="1:6" ht="33" customHeight="1">
      <c r="A73" s="48" t="s">
        <v>72</v>
      </c>
      <c r="B73" s="31">
        <v>3415.6727199999996</v>
      </c>
      <c r="C73" s="30">
        <v>733.75212</v>
      </c>
      <c r="D73" s="31">
        <f t="shared" si="10"/>
        <v>21.48192113675341</v>
      </c>
      <c r="E73" s="31"/>
      <c r="F73" s="30"/>
    </row>
    <row r="74" spans="1:6" ht="18.75" customHeight="1">
      <c r="A74" s="15" t="s">
        <v>73</v>
      </c>
      <c r="B74" s="31">
        <v>85.20136</v>
      </c>
      <c r="C74" s="30">
        <v>0</v>
      </c>
      <c r="D74" s="31">
        <f t="shared" si="10"/>
        <v>0</v>
      </c>
      <c r="E74" s="31"/>
      <c r="F74" s="30"/>
    </row>
    <row r="75" spans="1:6" ht="15">
      <c r="A75" s="29" t="s">
        <v>74</v>
      </c>
      <c r="B75" s="31">
        <v>912.36</v>
      </c>
      <c r="C75" s="31">
        <v>724.13</v>
      </c>
      <c r="D75" s="31">
        <f t="shared" si="10"/>
        <v>79.36888947345346</v>
      </c>
      <c r="E75" s="31"/>
      <c r="F75" s="30"/>
    </row>
    <row r="76" spans="1:6" ht="30.75">
      <c r="A76" s="6" t="s">
        <v>18</v>
      </c>
      <c r="B76" s="2">
        <f>B65+B66+B68+B71+B72+B73+B74+B75</f>
        <v>13369.91011</v>
      </c>
      <c r="C76" s="2">
        <f>C65+C66+C68+C71+C72+C73+C74+C75</f>
        <v>3904.28436</v>
      </c>
      <c r="D76" s="31">
        <f t="shared" si="10"/>
        <v>29.202024006726845</v>
      </c>
      <c r="E76" s="2">
        <f>E68</f>
        <v>34.988</v>
      </c>
      <c r="F76" s="30">
        <f>C76/E76*100</f>
        <v>11158.924088258831</v>
      </c>
    </row>
    <row r="77" spans="1:8" ht="30.75">
      <c r="A77" s="6" t="s">
        <v>16</v>
      </c>
      <c r="B77" s="2">
        <v>5744.8</v>
      </c>
      <c r="C77" s="2">
        <v>2174.4</v>
      </c>
      <c r="D77" s="5">
        <f t="shared" si="10"/>
        <v>37.84988163208467</v>
      </c>
      <c r="E77" s="2">
        <v>1251.29954</v>
      </c>
      <c r="F77" s="5">
        <f>C77/E77*100</f>
        <v>173.77134175243125</v>
      </c>
      <c r="G77" s="53"/>
      <c r="H77" s="53"/>
    </row>
    <row r="78" spans="1:9" ht="23.25" customHeight="1">
      <c r="A78" s="14" t="s">
        <v>44</v>
      </c>
      <c r="B78" s="2">
        <f>B76+B77</f>
        <v>19114.71011</v>
      </c>
      <c r="C78" s="2">
        <f>C76+C77</f>
        <v>6078.68436</v>
      </c>
      <c r="D78" s="5">
        <f t="shared" si="10"/>
        <v>31.801080555335716</v>
      </c>
      <c r="E78" s="2">
        <f>E76+E77</f>
        <v>1286.28754</v>
      </c>
      <c r="F78" s="5">
        <f>C78/E78*100</f>
        <v>472.5758565615896</v>
      </c>
      <c r="I78" s="53"/>
    </row>
    <row r="79" spans="1:9" ht="22.5" customHeight="1">
      <c r="A79" s="52"/>
      <c r="G79" s="55"/>
      <c r="H79" s="55"/>
      <c r="I79" s="55"/>
    </row>
  </sheetData>
  <sheetProtection/>
  <mergeCells count="6">
    <mergeCell ref="A28:F28"/>
    <mergeCell ref="A37:F37"/>
    <mergeCell ref="A64:F64"/>
    <mergeCell ref="A2:F2"/>
    <mergeCell ref="A1:F1"/>
    <mergeCell ref="A5:F5"/>
  </mergeCells>
  <printOptions/>
  <pageMargins left="0.7086614173228347" right="0.31496062992125984" top="0.35433070866141736" bottom="0.31496062992125984" header="0.31496062992125984" footer="0.31496062992125984"/>
  <pageSetup horizontalDpi="600" verticalDpi="600" orientation="portrait" paperSize="9" scale="85" r:id="rId1"/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12345</cp:lastModifiedBy>
  <cp:lastPrinted>2023-07-03T12:13:22Z</cp:lastPrinted>
  <dcterms:created xsi:type="dcterms:W3CDTF">2008-11-20T12:12:02Z</dcterms:created>
  <dcterms:modified xsi:type="dcterms:W3CDTF">2023-07-06T13:26:31Z</dcterms:modified>
  <cp:category/>
  <cp:version/>
  <cp:contentType/>
  <cp:contentStatus/>
</cp:coreProperties>
</file>