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6" windowHeight="9120" activeTab="0"/>
  </bookViews>
  <sheets>
    <sheet name="2021" sheetId="1" r:id="rId1"/>
  </sheets>
  <definedNames>
    <definedName name="_xlnm.Print_Area" localSheetId="0">'2021'!$A$1:$F$94</definedName>
  </definedNames>
  <calcPr fullCalcOnLoad="1"/>
</workbook>
</file>

<file path=xl/sharedStrings.xml><?xml version="1.0" encoding="utf-8"?>
<sst xmlns="http://schemas.openxmlformats.org/spreadsheetml/2006/main" count="102" uniqueCount="86">
  <si>
    <t>Освіта</t>
  </si>
  <si>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</si>
  <si>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</si>
  <si>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</si>
  <si>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</si>
  <si>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</si>
  <si>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Культура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</si>
  <si>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</si>
  <si>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</si>
  <si>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</si>
  <si>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</si>
  <si>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</si>
  <si>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>Соціальний  захист населення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</si>
  <si>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</si>
  <si>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</si>
  <si>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</si>
  <si>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</si>
  <si>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</si>
  <si>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</si>
  <si>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</si>
  <si>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З А Г А Л Ь Н И Й       Ф О Н Д</t>
  </si>
  <si>
    <t xml:space="preserve">  - Єдиний податок</t>
  </si>
  <si>
    <t>Державне управління</t>
  </si>
  <si>
    <t>Охорона здоров'я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</si>
  <si>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</si>
  <si>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</si>
  <si>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>Інша діяльність</t>
  </si>
  <si>
    <t>Інші субвенції з місцевого бюджету</t>
  </si>
  <si>
    <t xml:space="preserve">Утримання та розвиток автомобільних доріг та дорожньої інфраструктури 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</si>
  <si>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</si>
  <si>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</si>
  <si>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</si>
  <si>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Надходження коштів пайової участі у розвитку інфраструктури населеного пункту</t>
  </si>
  <si>
    <t>Будівництво освітніх закладів</t>
  </si>
  <si>
    <t>Внески до статутного капіталу суб'єктів господарювання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</si>
  <si>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</si>
  <si>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штрафи та інші санкції</t>
  </si>
  <si>
    <t>Місцеві податки і збори, з них</t>
  </si>
  <si>
    <t xml:space="preserve">  -  Збір за місця для паркування</t>
  </si>
  <si>
    <t xml:space="preserve">    - Податок на  майно,в тому числі:</t>
  </si>
  <si>
    <t>Плата за встановлення земельного сервітутута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</si>
  <si>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</si>
  <si>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тис.грн</t>
  </si>
  <si>
    <t>Внутрішні податки на товари та послуги (акциз)</t>
  </si>
  <si>
    <t xml:space="preserve">           ∙  плата за землю</t>
  </si>
  <si>
    <t>Усього доходів (без врахування міжбюджетних трансфертів)</t>
  </si>
  <si>
    <t>С П Е Ц І А Л Ь Н И Й    Ф О Н Д</t>
  </si>
  <si>
    <t>ВИДАТКИ</t>
  </si>
  <si>
    <t>РАЗОМ ДОХОДІВ ЗАГАЛЬНОГО ФОНДУ</t>
  </si>
  <si>
    <t>РАЗОМ  ДОХОДІВ СПЕЦІАЛЬНОГО ФОНДУ</t>
  </si>
  <si>
    <t>РАЗОМ ВИДАТКІВ ЗАГАЛЬНОГО ФОНДУ</t>
  </si>
  <si>
    <t>РАЗОМ ВИДАТКІВ СПЕЦІАЛЬНОГО ФОНДУ</t>
  </si>
  <si>
    <t>Освіта всього, в т.ч.</t>
  </si>
  <si>
    <t>Охорона здоров'я всього, в т.ч.</t>
  </si>
  <si>
    <t>Соціальний захист та соціальне забезпечення , в т.ч.</t>
  </si>
  <si>
    <t>заходи з питань дітей,сім'ї та молоді</t>
  </si>
  <si>
    <t xml:space="preserve">  - утримання та забезпечення діяльності центрів соціальних служб для  дітей та молоді</t>
  </si>
  <si>
    <t>Інші дотації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</si>
  <si>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</si>
  <si>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</si>
  <si>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Інші заходи громадського порядку та безпеки</t>
  </si>
  <si>
    <t xml:space="preserve"> -надання дошкільної освіти</t>
  </si>
  <si>
    <t xml:space="preserve"> -надання загальної середньої освіти</t>
  </si>
  <si>
    <t xml:space="preserve"> -надання спеціальної освіти мистецькими школами</t>
  </si>
  <si>
    <t xml:space="preserve"> -багатопрофільна стаціонарна медична допомога населенню</t>
  </si>
  <si>
    <t xml:space="preserve"> -первинна медична допомога населенню</t>
  </si>
  <si>
    <t>Будівництво об'єктів житлово -комунального господарства</t>
  </si>
  <si>
    <t>Природоохоронні заходи за рахунок цільових фондів</t>
  </si>
  <si>
    <t xml:space="preserve"> -надання соціальних та реабілітаційних послуг в установах соціального обслуговування</t>
  </si>
  <si>
    <t xml:space="preserve">Субвенція з місцевого бюджету державному бюджету </t>
  </si>
  <si>
    <t>Виконання інвестиційних проектів за рахунок субвенцій з інших бюджетів</t>
  </si>
  <si>
    <t>Рентна плата та плата за використання інших природних ресурсів 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</si>
  <si>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</si>
  <si>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 за 2020 рік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</si>
  <si>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</si>
  <si>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        ∙ податок на нерухоме майно,     відмінне від земельної ділянки</t>
  </si>
  <si>
    <t xml:space="preserve">          ∙  транспортний податок</t>
  </si>
  <si>
    <t xml:space="preserve">% вико нання 2021р до 2020р </t>
  </si>
  <si>
    <t xml:space="preserve"> план на 2021 рік</t>
  </si>
  <si>
    <t>виконання  за 2021 рік</t>
  </si>
  <si>
    <t xml:space="preserve">виконання за 2020 рік </t>
  </si>
  <si>
    <t>Заходи та роботи з мобілізаційної підготовки місцевого значення</t>
  </si>
  <si>
    <t>Резервний фонд</t>
  </si>
  <si>
    <t>Будівництво медичних закладів</t>
  </si>
  <si>
    <t xml:space="preserve">Будівництво  закладів фізичної культури </t>
  </si>
  <si>
    <t xml:space="preserve">             Виконання бюджету міської територіальної громади за 2021 рік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</si>
</sst>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0.00000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"/>
    <numFmt numFmtId="203" formatCode="#,##0.0_ ;[Red]\-#,##0.0\ "/>
    <numFmt numFmtId="204" formatCode="#,##0.000"/>
    <numFmt numFmtId="205" formatCode="#,##0.000000"/>
    <numFmt numFmtId="206" formatCode="#0.00"/>
    <numFmt numFmtId="207" formatCode="#0.000"/>
    <numFmt numFmtId="208" formatCode="#0.0000"/>
    <numFmt numFmtId="209" formatCode="#0.00000"/>
    <numFmt numFmtId="210" formatCode="#0.00000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 horizontal="right"/>
    </xf>
    <xf numFmtId="188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88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top"/>
    </xf>
    <xf numFmtId="188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/>
    </xf>
    <xf numFmtId="188" fontId="3" fillId="0" borderId="10" xfId="0" applyNumberFormat="1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/>
    </xf>
    <xf numFmtId="0" fontId="1" fillId="33" borderId="0" xfId="0" applyFont="1" applyFill="1" applyAlignment="1">
      <alignment vertical="top"/>
    </xf>
    <xf numFmtId="188" fontId="3" fillId="33" borderId="10" xfId="0" applyNumberFormat="1" applyFont="1" applyFill="1" applyBorder="1" applyAlignment="1">
      <alignment horizontal="right"/>
    </xf>
    <xf numFmtId="188" fontId="3" fillId="33" borderId="11" xfId="0" applyNumberFormat="1" applyFont="1" applyFill="1" applyBorder="1" applyAlignment="1">
      <alignment/>
    </xf>
    <xf numFmtId="188" fontId="1" fillId="33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88" fontId="3" fillId="0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188" fontId="1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188" fontId="0" fillId="0" borderId="0" xfId="0" applyNumberFormat="1" applyFill="1" applyAlignment="1">
      <alignment/>
    </xf>
    <xf numFmtId="188" fontId="1" fillId="0" borderId="11" xfId="0" applyNumberFormat="1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="90" zoomScaleSheetLayoutView="90" zoomScalePageLayoutView="0" workbookViewId="0" topLeftCell="A79">
      <selection activeCell="E102" sqref="E102"/>
    </sheetView>
  </sheetViews>
  <sheetFormatPr defaultColWidth="9.00390625" defaultRowHeight="12.75"/>
  <cols>
    <col min="1" max="1" width="65.625" style="0" customWidth="1"/>
    <col min="2" max="2" width="11.375" style="0" customWidth="1"/>
    <col min="3" max="3" width="10.625" style="0" customWidth="1"/>
    <col min="4" max="4" width="7.625" style="20" customWidth="1"/>
    <col min="5" max="5" width="10.625" style="43" customWidth="1"/>
    <col min="6" max="6" width="11.375" style="20" customWidth="1"/>
    <col min="8" max="8" width="11.625" style="0" customWidth="1"/>
    <col min="9" max="9" width="10.125" style="0" bestFit="1" customWidth="1"/>
    <col min="11" max="11" width="10.125" style="0" bestFit="1" customWidth="1"/>
  </cols>
  <sheetData>
    <row r="1" spans="1:7" ht="15">
      <c r="A1" s="60" t="s">
        <v>10</v>
      </c>
      <c r="B1" s="60"/>
      <c r="C1" s="60"/>
      <c r="D1" s="60"/>
      <c r="E1" s="60"/>
      <c r="F1" s="60"/>
      <c r="G1" s="4"/>
    </row>
    <row r="2" spans="1:7" ht="15">
      <c r="A2" s="60" t="s">
        <v>85</v>
      </c>
      <c r="B2" s="60"/>
      <c r="C2" s="60"/>
      <c r="D2" s="60"/>
      <c r="E2" s="60"/>
      <c r="F2" s="60"/>
      <c r="G2" s="4"/>
    </row>
    <row r="3" spans="1:7" ht="15">
      <c r="A3" s="3"/>
      <c r="B3" s="4"/>
      <c r="C3" s="4"/>
      <c r="D3" s="34"/>
      <c r="E3" s="38" t="s">
        <v>42</v>
      </c>
      <c r="F3" s="34"/>
      <c r="G3" s="1"/>
    </row>
    <row r="4" spans="1:7" ht="49.5" customHeight="1">
      <c r="A4" s="53" t="s">
        <v>11</v>
      </c>
      <c r="B4" s="47" t="s">
        <v>78</v>
      </c>
      <c r="C4" s="48" t="s">
        <v>79</v>
      </c>
      <c r="D4" s="48" t="s">
        <v>8</v>
      </c>
      <c r="E4" s="48" t="s">
        <v>73</v>
      </c>
      <c r="F4" s="48" t="s">
        <v>77</v>
      </c>
      <c r="G4" s="1"/>
    </row>
    <row r="5" spans="1:7" ht="18" thickBot="1">
      <c r="A5" s="39" t="s">
        <v>20</v>
      </c>
      <c r="B5" s="39"/>
      <c r="C5" s="39"/>
      <c r="D5" s="39"/>
      <c r="E5" s="39"/>
      <c r="F5" s="39"/>
      <c r="G5" s="7"/>
    </row>
    <row r="6" spans="1:6" ht="15">
      <c r="A6" s="27" t="s">
        <v>13</v>
      </c>
      <c r="B6" s="40">
        <v>94006.219</v>
      </c>
      <c r="C6" s="40">
        <v>98577.669</v>
      </c>
      <c r="D6" s="9">
        <f aca="true" t="shared" si="0" ref="D6:D14">C6/B6*100</f>
        <v>104.86292295193789</v>
      </c>
      <c r="E6" s="40">
        <v>85154.57962999998</v>
      </c>
      <c r="F6" s="9">
        <f aca="true" t="shared" si="1" ref="F6:F27">C6/E6*100</f>
        <v>115.76320313989439</v>
      </c>
    </row>
    <row r="7" spans="1:6" ht="15">
      <c r="A7" s="14" t="s">
        <v>14</v>
      </c>
      <c r="B7" s="40">
        <v>9.7</v>
      </c>
      <c r="C7" s="40">
        <v>9.7</v>
      </c>
      <c r="D7" s="9">
        <f t="shared" si="0"/>
        <v>100</v>
      </c>
      <c r="E7" s="40">
        <v>5.422</v>
      </c>
      <c r="F7" s="9">
        <f t="shared" si="1"/>
        <v>178.90077462191073</v>
      </c>
    </row>
    <row r="8" spans="1:6" ht="19.5" customHeight="1">
      <c r="A8" s="52" t="s">
        <v>71</v>
      </c>
      <c r="B8" s="40">
        <v>0</v>
      </c>
      <c r="C8" s="40">
        <v>0</v>
      </c>
      <c r="D8" s="44"/>
      <c r="E8" s="40">
        <v>0.05179</v>
      </c>
      <c r="F8" s="44"/>
    </row>
    <row r="9" spans="1:6" ht="19.5" customHeight="1">
      <c r="A9" s="29" t="s">
        <v>43</v>
      </c>
      <c r="B9" s="40">
        <v>8774.07</v>
      </c>
      <c r="C9" s="40">
        <v>9262.7</v>
      </c>
      <c r="D9" s="10">
        <f t="shared" si="0"/>
        <v>105.56902326970268</v>
      </c>
      <c r="E9" s="40">
        <v>9194.9</v>
      </c>
      <c r="F9" s="10">
        <f t="shared" si="1"/>
        <v>100.73736527857835</v>
      </c>
    </row>
    <row r="10" spans="1:6" ht="15">
      <c r="A10" s="28" t="s">
        <v>37</v>
      </c>
      <c r="B10" s="54">
        <f>B11+B15+B16</f>
        <v>38340.643000000004</v>
      </c>
      <c r="C10" s="40">
        <f>C11+C15+C16</f>
        <v>39840.963</v>
      </c>
      <c r="D10" s="9">
        <f t="shared" si="0"/>
        <v>103.9131320776232</v>
      </c>
      <c r="E10" s="40">
        <f>E11+E15+E16</f>
        <v>31945.183329999996</v>
      </c>
      <c r="F10" s="9">
        <f t="shared" si="1"/>
        <v>124.71665161046363</v>
      </c>
    </row>
    <row r="11" spans="1:6" ht="15">
      <c r="A11" s="30" t="s">
        <v>39</v>
      </c>
      <c r="B11" s="40">
        <f>B12+B13+B14</f>
        <v>25506.469000000005</v>
      </c>
      <c r="C11" s="40">
        <f>C12+C13+C14</f>
        <v>26477.543</v>
      </c>
      <c r="D11" s="9">
        <f t="shared" si="0"/>
        <v>103.80716750719199</v>
      </c>
      <c r="E11" s="40">
        <f>E12+E13+E14</f>
        <v>21697.78333</v>
      </c>
      <c r="F11" s="9">
        <f t="shared" si="1"/>
        <v>122.02879251444716</v>
      </c>
    </row>
    <row r="12" spans="1:6" ht="18" customHeight="1">
      <c r="A12" s="28" t="s">
        <v>75</v>
      </c>
      <c r="B12" s="40">
        <v>7283.4</v>
      </c>
      <c r="C12" s="40">
        <v>7587.15</v>
      </c>
      <c r="D12" s="9">
        <f t="shared" si="0"/>
        <v>104.1704423758135</v>
      </c>
      <c r="E12" s="40">
        <v>5096.4</v>
      </c>
      <c r="F12" s="9">
        <f t="shared" si="1"/>
        <v>148.8727336943725</v>
      </c>
    </row>
    <row r="13" spans="1:6" ht="14.25" customHeight="1">
      <c r="A13" s="29" t="s">
        <v>44</v>
      </c>
      <c r="B13" s="40">
        <v>18157.169</v>
      </c>
      <c r="C13" s="40">
        <v>18824.33</v>
      </c>
      <c r="D13" s="10">
        <f t="shared" si="0"/>
        <v>103.67436685752058</v>
      </c>
      <c r="E13" s="40">
        <v>16511.8</v>
      </c>
      <c r="F13" s="10">
        <f t="shared" si="1"/>
        <v>114.00531740936786</v>
      </c>
    </row>
    <row r="14" spans="1:6" ht="15">
      <c r="A14" s="28" t="s">
        <v>76</v>
      </c>
      <c r="B14" s="39">
        <v>65.9</v>
      </c>
      <c r="C14" s="39">
        <v>66.063</v>
      </c>
      <c r="D14" s="10">
        <f t="shared" si="0"/>
        <v>100.247344461305</v>
      </c>
      <c r="E14" s="39">
        <v>89.58333</v>
      </c>
      <c r="F14" s="9">
        <f t="shared" si="1"/>
        <v>73.7447469300371</v>
      </c>
    </row>
    <row r="15" spans="1:6" ht="15">
      <c r="A15" s="28" t="s">
        <v>38</v>
      </c>
      <c r="B15" s="39">
        <v>0</v>
      </c>
      <c r="C15" s="39">
        <v>0</v>
      </c>
      <c r="D15" s="19"/>
      <c r="E15" s="39">
        <v>3.6</v>
      </c>
      <c r="F15" s="9">
        <f t="shared" si="1"/>
        <v>0</v>
      </c>
    </row>
    <row r="16" spans="1:6" ht="15">
      <c r="A16" s="28" t="s">
        <v>21</v>
      </c>
      <c r="B16" s="39">
        <v>12834.174</v>
      </c>
      <c r="C16" s="39">
        <v>13363.42</v>
      </c>
      <c r="D16" s="9">
        <f>C16/B16*100</f>
        <v>104.1237246744512</v>
      </c>
      <c r="E16" s="39">
        <v>10243.8</v>
      </c>
      <c r="F16" s="9">
        <f t="shared" si="1"/>
        <v>130.45373787071208</v>
      </c>
    </row>
    <row r="17" spans="1:6" ht="48" customHeight="1">
      <c r="A17" s="14" t="s">
        <v>30</v>
      </c>
      <c r="B17" s="39">
        <v>3</v>
      </c>
      <c r="C17" s="39">
        <v>3</v>
      </c>
      <c r="D17" s="9">
        <f>C17/B17*100</f>
        <v>100</v>
      </c>
      <c r="E17" s="39">
        <v>0.638</v>
      </c>
      <c r="F17" s="9">
        <f t="shared" si="1"/>
        <v>470.21943573667716</v>
      </c>
    </row>
    <row r="18" spans="1:6" ht="18.75" customHeight="1">
      <c r="A18" s="14" t="s">
        <v>29</v>
      </c>
      <c r="B18" s="39">
        <v>1265.4</v>
      </c>
      <c r="C18" s="39">
        <v>1310.187</v>
      </c>
      <c r="D18" s="9">
        <f>C18/B18*100</f>
        <v>103.5393551446183</v>
      </c>
      <c r="E18" s="39">
        <v>1728.809</v>
      </c>
      <c r="F18" s="9">
        <f t="shared" si="1"/>
        <v>75.78552633633906</v>
      </c>
    </row>
    <row r="19" spans="1:6" ht="15">
      <c r="A19" s="30" t="s">
        <v>36</v>
      </c>
      <c r="B19" s="39">
        <v>44</v>
      </c>
      <c r="C19" s="39">
        <v>58.646</v>
      </c>
      <c r="D19" s="9">
        <f aca="true" t="shared" si="2" ref="D19:D29">C19/B19*100</f>
        <v>133.28636363636363</v>
      </c>
      <c r="E19" s="39">
        <v>36.519</v>
      </c>
      <c r="F19" s="9">
        <f t="shared" si="1"/>
        <v>160.59037761165422</v>
      </c>
    </row>
    <row r="20" spans="1:6" ht="47.25" customHeight="1">
      <c r="A20" s="30" t="s">
        <v>35</v>
      </c>
      <c r="B20" s="39">
        <v>225.5</v>
      </c>
      <c r="C20" s="39">
        <v>274.8</v>
      </c>
      <c r="D20" s="9">
        <f t="shared" si="2"/>
        <v>121.86252771618626</v>
      </c>
      <c r="E20" s="39">
        <v>44.2</v>
      </c>
      <c r="F20" s="9">
        <f t="shared" si="1"/>
        <v>621.7194570135747</v>
      </c>
    </row>
    <row r="21" spans="1:6" ht="15.75" customHeight="1">
      <c r="A21" s="30" t="s">
        <v>40</v>
      </c>
      <c r="B21" s="39">
        <v>5</v>
      </c>
      <c r="C21" s="39">
        <v>5.074</v>
      </c>
      <c r="D21" s="9">
        <f t="shared" si="2"/>
        <v>101.47999999999999</v>
      </c>
      <c r="E21" s="39">
        <v>0</v>
      </c>
      <c r="F21" s="9"/>
    </row>
    <row r="22" spans="1:6" ht="17.25" customHeight="1">
      <c r="A22" s="14" t="s">
        <v>15</v>
      </c>
      <c r="B22" s="39">
        <v>797.6</v>
      </c>
      <c r="C22" s="39">
        <v>938.675</v>
      </c>
      <c r="D22" s="9">
        <f t="shared" si="2"/>
        <v>117.68743731193581</v>
      </c>
      <c r="E22" s="39">
        <v>724.033</v>
      </c>
      <c r="F22" s="9">
        <f t="shared" si="1"/>
        <v>129.64533384528053</v>
      </c>
    </row>
    <row r="23" spans="1:6" ht="48" customHeight="1">
      <c r="A23" s="14" t="s">
        <v>41</v>
      </c>
      <c r="B23" s="39">
        <v>193.2</v>
      </c>
      <c r="C23" s="39">
        <v>197.75</v>
      </c>
      <c r="D23" s="9">
        <f t="shared" si="2"/>
        <v>102.35507246376811</v>
      </c>
      <c r="E23" s="39">
        <v>210.7</v>
      </c>
      <c r="F23" s="9">
        <f t="shared" si="1"/>
        <v>93.85382059800665</v>
      </c>
    </row>
    <row r="24" spans="1:6" ht="15">
      <c r="A24" s="14" t="s">
        <v>16</v>
      </c>
      <c r="B24" s="39">
        <v>357.467</v>
      </c>
      <c r="C24" s="39">
        <v>443.27</v>
      </c>
      <c r="D24" s="9">
        <f>C24/B24*100</f>
        <v>124.0030548274386</v>
      </c>
      <c r="E24" s="39">
        <v>258.4</v>
      </c>
      <c r="F24" s="9">
        <f>C24/E24*100</f>
        <v>171.54411764705884</v>
      </c>
    </row>
    <row r="25" spans="1:6" ht="15">
      <c r="A25" s="10" t="s">
        <v>17</v>
      </c>
      <c r="B25" s="40">
        <v>167.87</v>
      </c>
      <c r="C25" s="39">
        <v>182.373</v>
      </c>
      <c r="D25" s="10">
        <f>C25/B25*100</f>
        <v>108.63942336331685</v>
      </c>
      <c r="E25" s="39">
        <v>161.95</v>
      </c>
      <c r="F25" s="10">
        <f>C25/E25*100</f>
        <v>112.61068230935474</v>
      </c>
    </row>
    <row r="26" spans="1:6" ht="62.25">
      <c r="A26" s="14" t="s">
        <v>74</v>
      </c>
      <c r="B26" s="40">
        <v>0</v>
      </c>
      <c r="C26" s="39">
        <v>0</v>
      </c>
      <c r="D26" s="10"/>
      <c r="E26" s="39">
        <v>0.86425</v>
      </c>
      <c r="F26" s="10"/>
    </row>
    <row r="27" spans="1:6" ht="15">
      <c r="A27" s="6" t="s">
        <v>45</v>
      </c>
      <c r="B27" s="41">
        <f>B6+B7+B9+B10+B17+B18+B19+B20+B21+B22+B23+B24+B25</f>
        <v>144189.66900000002</v>
      </c>
      <c r="C27" s="41">
        <f>C6+C7+C9+C10+C17+C18+C19+C20+C21+C22+C23+C24+C25+C8+C26</f>
        <v>151104.80699999997</v>
      </c>
      <c r="D27" s="50">
        <f>C27/B27*100</f>
        <v>104.79586231659907</v>
      </c>
      <c r="E27" s="41">
        <f>E6+E7+E9+E10+E17+E18+E19+E20+E21+E22+E23+E24+E25+E8+E26</f>
        <v>129466.24999999996</v>
      </c>
      <c r="F27" s="2">
        <f t="shared" si="1"/>
        <v>116.71366630299404</v>
      </c>
    </row>
    <row r="28" spans="1:6" ht="18.75" customHeight="1">
      <c r="A28" s="6" t="s">
        <v>31</v>
      </c>
      <c r="B28" s="41">
        <v>123470.2</v>
      </c>
      <c r="C28" s="41">
        <v>123259.6</v>
      </c>
      <c r="D28" s="2">
        <f t="shared" si="2"/>
        <v>99.82943252703892</v>
      </c>
      <c r="E28" s="41">
        <v>94988.06</v>
      </c>
      <c r="F28" s="2">
        <f>C28/E28*100</f>
        <v>129.76325656087724</v>
      </c>
    </row>
    <row r="29" spans="1:6" ht="18.75" customHeight="1">
      <c r="A29" s="31" t="s">
        <v>48</v>
      </c>
      <c r="B29" s="41">
        <f>B27+B28</f>
        <v>267659.869</v>
      </c>
      <c r="C29" s="41">
        <f>C27+C28</f>
        <v>274364.407</v>
      </c>
      <c r="D29" s="2">
        <f t="shared" si="2"/>
        <v>102.50487233108525</v>
      </c>
      <c r="E29" s="41">
        <f>E27+E28</f>
        <v>224454.30999999994</v>
      </c>
      <c r="F29" s="2">
        <f>C29/E29*100</f>
        <v>122.23619452885536</v>
      </c>
    </row>
    <row r="30" spans="1:6" s="20" customFormat="1" ht="15">
      <c r="A30" s="55" t="s">
        <v>46</v>
      </c>
      <c r="B30" s="56"/>
      <c r="C30" s="56"/>
      <c r="D30" s="56"/>
      <c r="E30" s="56"/>
      <c r="F30" s="57"/>
    </row>
    <row r="31" spans="1:6" ht="15">
      <c r="A31" s="24" t="s">
        <v>7</v>
      </c>
      <c r="B31" s="45">
        <v>31.2</v>
      </c>
      <c r="C31" s="42">
        <v>39.5</v>
      </c>
      <c r="D31" s="42">
        <f aca="true" t="shared" si="3" ref="D31:D39">C31/B31*100</f>
        <v>126.6025641025641</v>
      </c>
      <c r="E31" s="42">
        <v>22.147</v>
      </c>
      <c r="F31" s="35">
        <f aca="true" t="shared" si="4" ref="F31:F39">C31/E31*100</f>
        <v>178.35372736713776</v>
      </c>
    </row>
    <row r="32" spans="1:6" ht="45.75" customHeight="1">
      <c r="A32" s="11" t="s">
        <v>19</v>
      </c>
      <c r="B32" s="40">
        <v>4.3</v>
      </c>
      <c r="C32" s="40">
        <v>6.5</v>
      </c>
      <c r="D32" s="40">
        <f t="shared" si="3"/>
        <v>151.1627906976744</v>
      </c>
      <c r="E32" s="40">
        <v>5.395</v>
      </c>
      <c r="F32" s="40">
        <f t="shared" si="4"/>
        <v>120.48192771084338</v>
      </c>
    </row>
    <row r="33" spans="1:6" ht="30" customHeight="1">
      <c r="A33" s="11" t="s">
        <v>32</v>
      </c>
      <c r="B33" s="40">
        <v>0</v>
      </c>
      <c r="C33" s="40">
        <v>0</v>
      </c>
      <c r="D33" s="40"/>
      <c r="E33" s="40">
        <v>1020.391</v>
      </c>
      <c r="F33" s="40">
        <f t="shared" si="4"/>
        <v>0</v>
      </c>
    </row>
    <row r="34" spans="1:6" ht="30" customHeight="1">
      <c r="A34" s="11" t="s">
        <v>58</v>
      </c>
      <c r="B34" s="40">
        <v>0</v>
      </c>
      <c r="C34" s="40">
        <v>0</v>
      </c>
      <c r="D34" s="40"/>
      <c r="E34" s="40">
        <v>53.245</v>
      </c>
      <c r="F34" s="40">
        <f t="shared" si="4"/>
        <v>0</v>
      </c>
    </row>
    <row r="35" spans="1:6" ht="61.5" customHeight="1">
      <c r="A35" s="11" t="s">
        <v>59</v>
      </c>
      <c r="B35" s="40">
        <v>0</v>
      </c>
      <c r="C35" s="40">
        <v>0</v>
      </c>
      <c r="D35" s="40"/>
      <c r="E35" s="40">
        <v>1166.1</v>
      </c>
      <c r="F35" s="40">
        <f t="shared" si="4"/>
        <v>0</v>
      </c>
    </row>
    <row r="36" spans="1:6" ht="16.5" customHeight="1">
      <c r="A36" s="6" t="s">
        <v>9</v>
      </c>
      <c r="B36" s="41">
        <f>B31+B32+B33+B34+B35</f>
        <v>35.5</v>
      </c>
      <c r="C36" s="41">
        <f>C31+C32+C33+C34+C35</f>
        <v>46</v>
      </c>
      <c r="D36" s="51">
        <f t="shared" si="3"/>
        <v>129.5774647887324</v>
      </c>
      <c r="E36" s="41">
        <f>E31+E32+E33+E34+E35</f>
        <v>2267.278</v>
      </c>
      <c r="F36" s="2">
        <f t="shared" si="4"/>
        <v>2.0288645679973962</v>
      </c>
    </row>
    <row r="37" spans="1:6" ht="15">
      <c r="A37" s="32" t="s">
        <v>5</v>
      </c>
      <c r="B37" s="41">
        <v>6173.556</v>
      </c>
      <c r="C37" s="41">
        <v>6190.2</v>
      </c>
      <c r="D37" s="46">
        <f>C37/B37*100</f>
        <v>100.2696015068139</v>
      </c>
      <c r="E37" s="41">
        <v>4018</v>
      </c>
      <c r="F37" s="36">
        <f t="shared" si="4"/>
        <v>154.06172224987554</v>
      </c>
    </row>
    <row r="38" spans="1:6" ht="15">
      <c r="A38" s="6" t="s">
        <v>31</v>
      </c>
      <c r="B38" s="41">
        <v>10087.6</v>
      </c>
      <c r="C38" s="41">
        <v>10087.6</v>
      </c>
      <c r="D38" s="46">
        <f>C38/B38*100</f>
        <v>100</v>
      </c>
      <c r="E38" s="41">
        <v>600</v>
      </c>
      <c r="F38" s="36">
        <f t="shared" si="4"/>
        <v>1681.2666666666669</v>
      </c>
    </row>
    <row r="39" spans="1:6" ht="17.25" customHeight="1">
      <c r="A39" s="33" t="s">
        <v>49</v>
      </c>
      <c r="B39" s="41">
        <f>B36+B37+B38</f>
        <v>16296.655999999999</v>
      </c>
      <c r="C39" s="41">
        <f>C36+C37+C38</f>
        <v>16323.8</v>
      </c>
      <c r="D39" s="41">
        <f t="shared" si="3"/>
        <v>100.16656177807275</v>
      </c>
      <c r="E39" s="41">
        <f>E36+E37+E38</f>
        <v>6885.278</v>
      </c>
      <c r="F39" s="2">
        <f t="shared" si="4"/>
        <v>237.08265664799592</v>
      </c>
    </row>
    <row r="40" ht="1.5" customHeight="1"/>
    <row r="41" spans="1:6" ht="42" customHeight="1">
      <c r="A41" s="53" t="s">
        <v>47</v>
      </c>
      <c r="B41" s="47" t="s">
        <v>78</v>
      </c>
      <c r="C41" s="48" t="s">
        <v>79</v>
      </c>
      <c r="D41" s="48" t="s">
        <v>8</v>
      </c>
      <c r="E41" s="47" t="s">
        <v>80</v>
      </c>
      <c r="F41" s="48" t="s">
        <v>77</v>
      </c>
    </row>
    <row r="42" spans="1:6" s="20" customFormat="1" ht="17.25">
      <c r="A42" s="58" t="s">
        <v>20</v>
      </c>
      <c r="B42" s="58"/>
      <c r="C42" s="58"/>
      <c r="D42" s="58"/>
      <c r="E42" s="58"/>
      <c r="F42" s="58"/>
    </row>
    <row r="43" spans="1:6" ht="15">
      <c r="A43" s="12" t="s">
        <v>22</v>
      </c>
      <c r="B43" s="9">
        <v>31503.3</v>
      </c>
      <c r="C43" s="9">
        <v>31111.2</v>
      </c>
      <c r="D43" s="9">
        <f aca="true" t="shared" si="5" ref="D43:D50">C43/B43*100</f>
        <v>98.75536848520632</v>
      </c>
      <c r="E43" s="9">
        <v>28729.3</v>
      </c>
      <c r="F43" s="22">
        <f aca="true" t="shared" si="6" ref="F43:F49">C43/E43*100</f>
        <v>108.29083896927527</v>
      </c>
    </row>
    <row r="44" spans="1:6" ht="15">
      <c r="A44" s="12" t="s">
        <v>52</v>
      </c>
      <c r="B44" s="9">
        <v>153178.6</v>
      </c>
      <c r="C44" s="9">
        <v>133289.9</v>
      </c>
      <c r="D44" s="9">
        <f t="shared" si="5"/>
        <v>87.01600615229542</v>
      </c>
      <c r="E44" s="9">
        <v>102706.6</v>
      </c>
      <c r="F44" s="22">
        <f t="shared" si="6"/>
        <v>129.77734634385715</v>
      </c>
    </row>
    <row r="45" spans="1:6" ht="15">
      <c r="A45" s="12" t="s">
        <v>61</v>
      </c>
      <c r="B45" s="9">
        <v>37203.2</v>
      </c>
      <c r="C45" s="9">
        <v>35992.1</v>
      </c>
      <c r="D45" s="9">
        <f t="shared" si="5"/>
        <v>96.7446348701187</v>
      </c>
      <c r="E45" s="9">
        <v>28358</v>
      </c>
      <c r="F45" s="22">
        <f t="shared" si="6"/>
        <v>126.9204457296001</v>
      </c>
    </row>
    <row r="46" spans="1:6" ht="15">
      <c r="A46" s="12" t="s">
        <v>62</v>
      </c>
      <c r="B46" s="9">
        <v>98489.9</v>
      </c>
      <c r="C46" s="9">
        <v>81393.1</v>
      </c>
      <c r="D46" s="9">
        <f t="shared" si="5"/>
        <v>82.64106268764615</v>
      </c>
      <c r="E46" s="9">
        <v>61202</v>
      </c>
      <c r="F46" s="22">
        <f t="shared" si="6"/>
        <v>132.9909153295644</v>
      </c>
    </row>
    <row r="47" spans="1:6" ht="15">
      <c r="A47" s="12" t="s">
        <v>63</v>
      </c>
      <c r="B47" s="9">
        <v>6378.7</v>
      </c>
      <c r="C47" s="9">
        <v>6343.3</v>
      </c>
      <c r="D47" s="9">
        <f t="shared" si="5"/>
        <v>99.44502798375845</v>
      </c>
      <c r="E47" s="9">
        <v>4964.3</v>
      </c>
      <c r="F47" s="22">
        <f t="shared" si="6"/>
        <v>127.77833732852568</v>
      </c>
    </row>
    <row r="48" spans="1:6" ht="15">
      <c r="A48" s="12" t="s">
        <v>53</v>
      </c>
      <c r="B48" s="9">
        <v>12911.5</v>
      </c>
      <c r="C48" s="9">
        <v>12011.4</v>
      </c>
      <c r="D48" s="9">
        <f t="shared" si="5"/>
        <v>93.02869534910738</v>
      </c>
      <c r="E48" s="9">
        <v>23505.558</v>
      </c>
      <c r="F48" s="22">
        <f t="shared" si="6"/>
        <v>51.100254671682336</v>
      </c>
    </row>
    <row r="49" spans="1:6" ht="18" customHeight="1">
      <c r="A49" s="23" t="s">
        <v>64</v>
      </c>
      <c r="B49" s="17">
        <v>6895.8</v>
      </c>
      <c r="C49" s="17">
        <v>6392.9</v>
      </c>
      <c r="D49" s="9">
        <f t="shared" si="5"/>
        <v>92.7071550799037</v>
      </c>
      <c r="E49" s="17">
        <v>16775.8</v>
      </c>
      <c r="F49" s="22">
        <f t="shared" si="6"/>
        <v>38.107869669404735</v>
      </c>
    </row>
    <row r="50" spans="1:6" ht="15">
      <c r="A50" s="12" t="s">
        <v>65</v>
      </c>
      <c r="B50" s="13">
        <v>3229.5</v>
      </c>
      <c r="C50" s="17">
        <v>2842.6</v>
      </c>
      <c r="D50" s="9">
        <f t="shared" si="5"/>
        <v>88.01981730918098</v>
      </c>
      <c r="E50" s="17">
        <v>3135.6</v>
      </c>
      <c r="F50" s="22">
        <f>C50/E50*100</f>
        <v>90.65569587957648</v>
      </c>
    </row>
    <row r="51" spans="1:6" ht="18" customHeight="1">
      <c r="A51" s="12" t="s">
        <v>54</v>
      </c>
      <c r="B51" s="17">
        <v>11216.9</v>
      </c>
      <c r="C51" s="17">
        <v>11143.4</v>
      </c>
      <c r="D51" s="9">
        <f aca="true" t="shared" si="7" ref="D51:D56">C51/B51*100</f>
        <v>99.3447387424333</v>
      </c>
      <c r="E51" s="17">
        <v>8210.333</v>
      </c>
      <c r="F51" s="22">
        <f aca="true" t="shared" si="8" ref="F51:F56">C51/E51*100</f>
        <v>135.72409304226758</v>
      </c>
    </row>
    <row r="52" spans="1:6" ht="15">
      <c r="A52" s="24" t="s">
        <v>55</v>
      </c>
      <c r="B52" s="16">
        <v>819.8</v>
      </c>
      <c r="C52" s="16">
        <v>802.8</v>
      </c>
      <c r="D52" s="19">
        <f t="shared" si="7"/>
        <v>97.92632349353501</v>
      </c>
      <c r="E52" s="16">
        <v>780.4</v>
      </c>
      <c r="F52" s="19">
        <f t="shared" si="8"/>
        <v>102.87032291132752</v>
      </c>
    </row>
    <row r="53" spans="1:6" ht="29.25" customHeight="1">
      <c r="A53" s="14" t="s">
        <v>24</v>
      </c>
      <c r="B53" s="17">
        <v>2192.2</v>
      </c>
      <c r="C53" s="17">
        <v>2192.2</v>
      </c>
      <c r="D53" s="9">
        <f t="shared" si="7"/>
        <v>100</v>
      </c>
      <c r="E53" s="17">
        <v>1513.4</v>
      </c>
      <c r="F53" s="22">
        <f t="shared" si="8"/>
        <v>144.85264966301042</v>
      </c>
    </row>
    <row r="54" spans="1:6" ht="30.75">
      <c r="A54" s="14" t="s">
        <v>25</v>
      </c>
      <c r="B54" s="17">
        <v>61.3</v>
      </c>
      <c r="C54" s="17">
        <v>61.3</v>
      </c>
      <c r="D54" s="9">
        <f t="shared" si="7"/>
        <v>100</v>
      </c>
      <c r="E54" s="17">
        <v>145.8</v>
      </c>
      <c r="F54" s="22">
        <f t="shared" si="8"/>
        <v>42.04389574759945</v>
      </c>
    </row>
    <row r="55" spans="1:6" ht="30.75" customHeight="1">
      <c r="A55" s="24" t="s">
        <v>68</v>
      </c>
      <c r="B55" s="16">
        <v>4238</v>
      </c>
      <c r="C55" s="16">
        <v>4227.2</v>
      </c>
      <c r="D55" s="19">
        <f t="shared" si="7"/>
        <v>99.74516281264746</v>
      </c>
      <c r="E55" s="16">
        <v>3146.8</v>
      </c>
      <c r="F55" s="19">
        <f t="shared" si="8"/>
        <v>134.33329096224736</v>
      </c>
    </row>
    <row r="56" spans="1:6" ht="31.5" customHeight="1">
      <c r="A56" s="24" t="s">
        <v>56</v>
      </c>
      <c r="B56" s="16">
        <v>980.4</v>
      </c>
      <c r="C56" s="16">
        <v>973.6</v>
      </c>
      <c r="D56" s="19">
        <f t="shared" si="7"/>
        <v>99.30640554875562</v>
      </c>
      <c r="E56" s="16">
        <v>780.5</v>
      </c>
      <c r="F56" s="19">
        <f t="shared" si="8"/>
        <v>124.74055092889174</v>
      </c>
    </row>
    <row r="57" spans="1:6" ht="15">
      <c r="A57" s="12" t="s">
        <v>1</v>
      </c>
      <c r="B57" s="17">
        <f>B51-B52-B53-B54-B55-B56</f>
        <v>2925.200000000001</v>
      </c>
      <c r="C57" s="17">
        <f>C51-C52-C53-C54-C55-C56</f>
        <v>2886.3000000000006</v>
      </c>
      <c r="D57" s="9">
        <f aca="true" t="shared" si="9" ref="D57:D68">C57/B57*100</f>
        <v>98.67017639819497</v>
      </c>
      <c r="E57" s="17">
        <f>E51-E52-E53-E54-E55-E56</f>
        <v>1843.433000000001</v>
      </c>
      <c r="F57" s="19">
        <f aca="true" t="shared" si="10" ref="F57:F66">C57/E57*100</f>
        <v>156.57200451548817</v>
      </c>
    </row>
    <row r="58" spans="1:6" ht="15">
      <c r="A58" s="18" t="s">
        <v>3</v>
      </c>
      <c r="B58" s="17">
        <v>1349.7</v>
      </c>
      <c r="C58" s="17">
        <v>1318</v>
      </c>
      <c r="D58" s="9">
        <f t="shared" si="9"/>
        <v>97.65132992516855</v>
      </c>
      <c r="E58" s="17">
        <v>1151.6</v>
      </c>
      <c r="F58" s="19">
        <f t="shared" si="10"/>
        <v>114.44946161861758</v>
      </c>
    </row>
    <row r="59" spans="1:6" ht="15">
      <c r="A59" s="18" t="s">
        <v>4</v>
      </c>
      <c r="B59" s="17">
        <v>4236.5</v>
      </c>
      <c r="C59" s="17">
        <v>4171.6</v>
      </c>
      <c r="D59" s="9">
        <f t="shared" si="9"/>
        <v>98.46807506196154</v>
      </c>
      <c r="E59" s="17">
        <v>2933.9</v>
      </c>
      <c r="F59" s="19">
        <f t="shared" si="10"/>
        <v>142.18616858106958</v>
      </c>
    </row>
    <row r="60" spans="1:6" ht="15">
      <c r="A60" s="12" t="s">
        <v>2</v>
      </c>
      <c r="B60" s="17">
        <v>8848.3</v>
      </c>
      <c r="C60" s="17">
        <v>8809</v>
      </c>
      <c r="D60" s="9">
        <f t="shared" si="9"/>
        <v>99.5558468858425</v>
      </c>
      <c r="E60" s="17">
        <v>7059.9</v>
      </c>
      <c r="F60" s="19">
        <f t="shared" si="10"/>
        <v>124.77513845805181</v>
      </c>
    </row>
    <row r="61" spans="1:6" ht="29.25" customHeight="1">
      <c r="A61" s="15" t="s">
        <v>28</v>
      </c>
      <c r="B61" s="17">
        <v>5230.8</v>
      </c>
      <c r="C61" s="17">
        <v>5168.2</v>
      </c>
      <c r="D61" s="19">
        <f t="shared" si="9"/>
        <v>98.80324233386861</v>
      </c>
      <c r="E61" s="17">
        <v>4769.344</v>
      </c>
      <c r="F61" s="19">
        <f t="shared" si="10"/>
        <v>108.36291112572295</v>
      </c>
    </row>
    <row r="62" spans="1:6" ht="18" customHeight="1">
      <c r="A62" s="15" t="s">
        <v>81</v>
      </c>
      <c r="B62" s="17">
        <v>622.2</v>
      </c>
      <c r="C62" s="17">
        <v>526.9</v>
      </c>
      <c r="D62" s="19">
        <f t="shared" si="9"/>
        <v>84.68338154934104</v>
      </c>
      <c r="E62" s="9">
        <v>257.5</v>
      </c>
      <c r="F62" s="19">
        <f t="shared" si="10"/>
        <v>204.62135922330097</v>
      </c>
    </row>
    <row r="63" spans="1:6" ht="17.25" customHeight="1">
      <c r="A63" s="15" t="s">
        <v>60</v>
      </c>
      <c r="B63" s="17">
        <v>1054.7</v>
      </c>
      <c r="C63" s="17">
        <v>1030</v>
      </c>
      <c r="D63" s="19">
        <f t="shared" si="9"/>
        <v>97.65810182990423</v>
      </c>
      <c r="E63" s="9">
        <v>513.135</v>
      </c>
      <c r="F63" s="19">
        <f t="shared" si="10"/>
        <v>200.72690422598342</v>
      </c>
    </row>
    <row r="64" spans="1:6" ht="15">
      <c r="A64" s="15" t="s">
        <v>26</v>
      </c>
      <c r="B64" s="17">
        <v>183.8</v>
      </c>
      <c r="C64" s="17">
        <f>0.9+52.4+21.8+22.9+40</f>
        <v>138</v>
      </c>
      <c r="D64" s="19">
        <f t="shared" si="9"/>
        <v>75.0816104461371</v>
      </c>
      <c r="E64" s="9">
        <v>116.4</v>
      </c>
      <c r="F64" s="19">
        <f t="shared" si="10"/>
        <v>118.55670103092784</v>
      </c>
    </row>
    <row r="65" spans="1:6" ht="15">
      <c r="A65" s="15" t="s">
        <v>82</v>
      </c>
      <c r="B65" s="17">
        <v>960</v>
      </c>
      <c r="C65" s="17">
        <v>0</v>
      </c>
      <c r="D65" s="19"/>
      <c r="E65" s="9">
        <v>0</v>
      </c>
      <c r="F65" s="19"/>
    </row>
    <row r="66" spans="1:6" ht="17.25" customHeight="1">
      <c r="A66" s="15" t="s">
        <v>57</v>
      </c>
      <c r="B66" s="17">
        <v>44.7</v>
      </c>
      <c r="C66" s="17">
        <v>44.7</v>
      </c>
      <c r="D66" s="19">
        <f t="shared" si="9"/>
        <v>100</v>
      </c>
      <c r="E66" s="17">
        <v>71.7</v>
      </c>
      <c r="F66" s="19">
        <f t="shared" si="10"/>
        <v>62.34309623430963</v>
      </c>
    </row>
    <row r="67" spans="1:6" ht="15">
      <c r="A67" s="15" t="s">
        <v>27</v>
      </c>
      <c r="B67" s="13">
        <v>45.9</v>
      </c>
      <c r="C67" s="13">
        <v>45.9</v>
      </c>
      <c r="D67" s="19">
        <f t="shared" si="9"/>
        <v>100</v>
      </c>
      <c r="E67" s="13">
        <v>0</v>
      </c>
      <c r="F67" s="19"/>
    </row>
    <row r="68" spans="1:6" ht="15">
      <c r="A68" s="15" t="s">
        <v>69</v>
      </c>
      <c r="B68" s="16">
        <v>50</v>
      </c>
      <c r="C68" s="16">
        <v>50</v>
      </c>
      <c r="D68" s="19">
        <f t="shared" si="9"/>
        <v>100</v>
      </c>
      <c r="E68" s="16">
        <v>0</v>
      </c>
      <c r="F68" s="19"/>
    </row>
    <row r="69" spans="1:11" ht="22.5" customHeight="1">
      <c r="A69" s="25" t="s">
        <v>50</v>
      </c>
      <c r="B69" s="26">
        <f>B43+B44+B48+B51+B58+B59+B60+B61+B64+B67+B68+B66+B63+B62+B65</f>
        <v>231436.9</v>
      </c>
      <c r="C69" s="26">
        <f>C43+C44+C48+C51+C58+C59+C60+C61+C64+C67+C68+C66+C63+C62</f>
        <v>208858.2</v>
      </c>
      <c r="D69" s="37">
        <f>C69/B69*100</f>
        <v>90.24412269607829</v>
      </c>
      <c r="E69" s="26">
        <f>E43+E44+E48+E51+E58+E59+E60+E61+E64+E67+E68+E66+E63+E62</f>
        <v>180025.27000000002</v>
      </c>
      <c r="F69" s="37">
        <f>C69/E69*100</f>
        <v>116.01604596954638</v>
      </c>
      <c r="I69" s="21"/>
      <c r="K69" s="21"/>
    </row>
    <row r="70" spans="1:12" s="20" customFormat="1" ht="18" customHeight="1">
      <c r="A70" s="59" t="s">
        <v>46</v>
      </c>
      <c r="B70" s="59"/>
      <c r="C70" s="59"/>
      <c r="D70" s="59"/>
      <c r="E70" s="59"/>
      <c r="F70" s="59"/>
      <c r="H70" s="49"/>
      <c r="I70" s="49"/>
      <c r="J70" s="49"/>
      <c r="K70" s="49"/>
      <c r="L70" s="49"/>
    </row>
    <row r="71" spans="1:6" ht="15">
      <c r="A71" s="12" t="s">
        <v>22</v>
      </c>
      <c r="B71" s="17">
        <v>670.1</v>
      </c>
      <c r="C71" s="17">
        <v>665.2</v>
      </c>
      <c r="D71" s="9">
        <f>C71/B71*100</f>
        <v>99.26876585584242</v>
      </c>
      <c r="E71" s="17">
        <v>334.3</v>
      </c>
      <c r="F71" s="22">
        <f>C71/E71*100</f>
        <v>198.98294944660486</v>
      </c>
    </row>
    <row r="72" spans="1:6" ht="15">
      <c r="A72" s="18" t="s">
        <v>0</v>
      </c>
      <c r="B72" s="16">
        <v>11139.1</v>
      </c>
      <c r="C72" s="19">
        <v>10350.5</v>
      </c>
      <c r="D72" s="9">
        <f>C72/B72*100</f>
        <v>92.92043342819437</v>
      </c>
      <c r="E72" s="19">
        <v>1853.3</v>
      </c>
      <c r="F72" s="22">
        <f>C72/E72*100</f>
        <v>558.4902606161982</v>
      </c>
    </row>
    <row r="73" spans="1:6" ht="15">
      <c r="A73" s="12" t="s">
        <v>61</v>
      </c>
      <c r="B73" s="16">
        <v>14.5</v>
      </c>
      <c r="C73" s="19">
        <v>14.5</v>
      </c>
      <c r="D73" s="9">
        <v>1670.6</v>
      </c>
      <c r="E73" s="19">
        <v>24.7</v>
      </c>
      <c r="F73" s="22">
        <f>C73/E73*100</f>
        <v>58.70445344129555</v>
      </c>
    </row>
    <row r="74" spans="1:6" ht="15">
      <c r="A74" s="12" t="s">
        <v>62</v>
      </c>
      <c r="B74" s="16">
        <v>9720.4</v>
      </c>
      <c r="C74" s="19">
        <v>8976.2</v>
      </c>
      <c r="D74" s="9">
        <v>4823.4</v>
      </c>
      <c r="E74" s="19">
        <v>1298</v>
      </c>
      <c r="F74" s="22">
        <f>C74/E74*100</f>
        <v>691.5408320493067</v>
      </c>
    </row>
    <row r="75" spans="1:6" ht="16.5" customHeight="1">
      <c r="A75" s="12" t="s">
        <v>63</v>
      </c>
      <c r="B75" s="16">
        <v>0</v>
      </c>
      <c r="C75" s="19">
        <v>0</v>
      </c>
      <c r="D75" s="9"/>
      <c r="E75" s="19">
        <v>34.7</v>
      </c>
      <c r="F75" s="22">
        <f aca="true" t="shared" si="11" ref="F75:F87">C75/E75*100</f>
        <v>0</v>
      </c>
    </row>
    <row r="76" spans="1:6" ht="15">
      <c r="A76" s="18" t="s">
        <v>23</v>
      </c>
      <c r="B76" s="16">
        <v>184.8</v>
      </c>
      <c r="C76" s="19">
        <v>184.8</v>
      </c>
      <c r="D76" s="9">
        <f>C76/B76*100</f>
        <v>100</v>
      </c>
      <c r="E76" s="19">
        <v>5374.17</v>
      </c>
      <c r="F76" s="22">
        <f t="shared" si="11"/>
        <v>3.438670529588755</v>
      </c>
    </row>
    <row r="77" spans="1:6" ht="15">
      <c r="A77" s="12" t="s">
        <v>12</v>
      </c>
      <c r="B77" s="16">
        <v>368.1</v>
      </c>
      <c r="C77" s="16">
        <v>368.1</v>
      </c>
      <c r="D77" s="9">
        <f>C77/B77*100</f>
        <v>100</v>
      </c>
      <c r="E77" s="16">
        <v>152</v>
      </c>
      <c r="F77" s="22">
        <f t="shared" si="11"/>
        <v>242.17105263157896</v>
      </c>
    </row>
    <row r="78" spans="1:6" ht="15">
      <c r="A78" s="12" t="s">
        <v>6</v>
      </c>
      <c r="B78" s="17">
        <v>5</v>
      </c>
      <c r="C78" s="17">
        <v>5</v>
      </c>
      <c r="D78" s="9">
        <f>C78/B78*100</f>
        <v>100</v>
      </c>
      <c r="E78" s="17">
        <v>7</v>
      </c>
      <c r="F78" s="22">
        <f t="shared" si="11"/>
        <v>71.42857142857143</v>
      </c>
    </row>
    <row r="79" spans="1:6" ht="15">
      <c r="A79" s="18" t="s">
        <v>4</v>
      </c>
      <c r="B79" s="17">
        <v>150</v>
      </c>
      <c r="C79" s="17">
        <v>142.2</v>
      </c>
      <c r="D79" s="9">
        <f>C79/B79*100</f>
        <v>94.8</v>
      </c>
      <c r="E79" s="17">
        <v>0</v>
      </c>
      <c r="F79" s="22"/>
    </row>
    <row r="80" spans="1:6" ht="15">
      <c r="A80" s="18" t="s">
        <v>2</v>
      </c>
      <c r="B80" s="17">
        <v>1492.7</v>
      </c>
      <c r="C80" s="17">
        <v>1492.3</v>
      </c>
      <c r="D80" s="9">
        <f aca="true" t="shared" si="12" ref="D80:D93">C80/B80*100</f>
        <v>99.97320292088162</v>
      </c>
      <c r="E80" s="17">
        <v>433.1</v>
      </c>
      <c r="F80" s="22">
        <f t="shared" si="11"/>
        <v>344.56245670745784</v>
      </c>
    </row>
    <row r="81" spans="1:6" ht="29.25" customHeight="1">
      <c r="A81" s="15" t="s">
        <v>72</v>
      </c>
      <c r="B81" s="17">
        <v>38500</v>
      </c>
      <c r="C81" s="17">
        <v>34169.5</v>
      </c>
      <c r="D81" s="9">
        <f t="shared" si="12"/>
        <v>88.75194805194805</v>
      </c>
      <c r="E81" s="17">
        <v>557.85</v>
      </c>
      <c r="F81" s="22">
        <f t="shared" si="11"/>
        <v>6125.212870843417</v>
      </c>
    </row>
    <row r="82" spans="1:6" ht="15.75" customHeight="1">
      <c r="A82" s="12" t="s">
        <v>83</v>
      </c>
      <c r="B82" s="17">
        <v>6559.2</v>
      </c>
      <c r="C82" s="17">
        <v>4580.1</v>
      </c>
      <c r="D82" s="9">
        <f t="shared" si="12"/>
        <v>69.82711306256861</v>
      </c>
      <c r="E82" s="17">
        <v>0</v>
      </c>
      <c r="F82" s="22"/>
    </row>
    <row r="83" spans="1:6" ht="15">
      <c r="A83" s="12" t="s">
        <v>33</v>
      </c>
      <c r="B83" s="17">
        <v>5309.6</v>
      </c>
      <c r="C83" s="17">
        <v>4081.3</v>
      </c>
      <c r="D83" s="9">
        <f t="shared" si="12"/>
        <v>76.86643061624227</v>
      </c>
      <c r="E83" s="17">
        <v>3429.871</v>
      </c>
      <c r="F83" s="22"/>
    </row>
    <row r="84" spans="1:6" ht="15">
      <c r="A84" s="12" t="s">
        <v>84</v>
      </c>
      <c r="B84" s="17">
        <v>299.1</v>
      </c>
      <c r="C84" s="17">
        <v>299.1</v>
      </c>
      <c r="D84" s="9">
        <f t="shared" si="12"/>
        <v>100</v>
      </c>
      <c r="E84" s="17">
        <v>0</v>
      </c>
      <c r="F84" s="22"/>
    </row>
    <row r="85" spans="1:6" ht="31.5" customHeight="1">
      <c r="A85" s="12" t="s">
        <v>70</v>
      </c>
      <c r="B85" s="17">
        <v>1400</v>
      </c>
      <c r="C85" s="17">
        <v>1274.5</v>
      </c>
      <c r="D85" s="9">
        <f t="shared" si="12"/>
        <v>91.03571428571429</v>
      </c>
      <c r="E85" s="17">
        <v>6693.1</v>
      </c>
      <c r="F85" s="22"/>
    </row>
    <row r="86" spans="1:6" ht="18" customHeight="1">
      <c r="A86" s="12" t="s">
        <v>66</v>
      </c>
      <c r="B86" s="17">
        <v>10302.5</v>
      </c>
      <c r="C86" s="17">
        <v>6187.7</v>
      </c>
      <c r="D86" s="9">
        <f t="shared" si="12"/>
        <v>60.060179568066</v>
      </c>
      <c r="E86" s="17">
        <v>15618.1</v>
      </c>
      <c r="F86" s="22"/>
    </row>
    <row r="87" spans="1:6" ht="15">
      <c r="A87" s="15" t="s">
        <v>34</v>
      </c>
      <c r="B87" s="9">
        <v>274.6</v>
      </c>
      <c r="C87" s="9">
        <v>274.6</v>
      </c>
      <c r="D87" s="9">
        <f t="shared" si="12"/>
        <v>100</v>
      </c>
      <c r="E87" s="9">
        <v>3604.7</v>
      </c>
      <c r="F87" s="22">
        <f t="shared" si="11"/>
        <v>7.617832274530476</v>
      </c>
    </row>
    <row r="88" spans="1:6" ht="15">
      <c r="A88" s="15" t="s">
        <v>26</v>
      </c>
      <c r="B88" s="9">
        <v>0</v>
      </c>
      <c r="C88" s="9">
        <v>0</v>
      </c>
      <c r="D88" s="9"/>
      <c r="E88" s="9">
        <v>85.8</v>
      </c>
      <c r="F88" s="22"/>
    </row>
    <row r="89" spans="1:6" ht="15">
      <c r="A89" s="15" t="s">
        <v>67</v>
      </c>
      <c r="B89" s="9">
        <v>40.5</v>
      </c>
      <c r="C89" s="9">
        <v>8.9</v>
      </c>
      <c r="D89" s="9">
        <f t="shared" si="12"/>
        <v>21.97530864197531</v>
      </c>
      <c r="E89" s="9">
        <v>39.865</v>
      </c>
      <c r="F89" s="22">
        <f>C89/E89*100</f>
        <v>22.325348049667628</v>
      </c>
    </row>
    <row r="90" spans="1:6" ht="15">
      <c r="A90" s="15" t="s">
        <v>27</v>
      </c>
      <c r="B90" s="17">
        <v>4213.8</v>
      </c>
      <c r="C90" s="17">
        <v>4118.4</v>
      </c>
      <c r="D90" s="9">
        <f t="shared" si="12"/>
        <v>97.73601025202903</v>
      </c>
      <c r="E90" s="17">
        <v>30.6</v>
      </c>
      <c r="F90" s="22">
        <f>C90/E90*100</f>
        <v>13458.823529411762</v>
      </c>
    </row>
    <row r="91" spans="1:6" ht="15">
      <c r="A91" s="15" t="s">
        <v>69</v>
      </c>
      <c r="B91" s="17">
        <v>165.6</v>
      </c>
      <c r="C91" s="17">
        <v>163.2</v>
      </c>
      <c r="D91" s="9">
        <f t="shared" si="12"/>
        <v>98.55072463768116</v>
      </c>
      <c r="E91" s="17"/>
      <c r="F91" s="22"/>
    </row>
    <row r="92" spans="1:9" ht="22.5" customHeight="1">
      <c r="A92" s="5" t="s">
        <v>18</v>
      </c>
      <c r="B92" s="2">
        <v>6238.2</v>
      </c>
      <c r="C92" s="2">
        <v>5892.4</v>
      </c>
      <c r="D92" s="2">
        <f t="shared" si="12"/>
        <v>94.45673431438556</v>
      </c>
      <c r="E92" s="2">
        <v>4254.39</v>
      </c>
      <c r="F92" s="2">
        <f>C92/E92*100</f>
        <v>138.50164183349432</v>
      </c>
      <c r="H92" s="21"/>
      <c r="I92" s="21"/>
    </row>
    <row r="93" spans="1:6" ht="23.25" customHeight="1">
      <c r="A93" s="8" t="s">
        <v>51</v>
      </c>
      <c r="B93" s="2">
        <f>B71+B72+B76+B77+B78+B80+B83+B85+B86+B87+B89+B90+B92+B81+B88+B79+B82+B84+B91</f>
        <v>87312.90000000001</v>
      </c>
      <c r="C93" s="2">
        <f>C71+C72+C76+C77+C78+C80+C83+C85+C86+C87+C89+C90+C92+C81+C88+C79+C82+C84+C91</f>
        <v>74257.80000000002</v>
      </c>
      <c r="D93" s="2">
        <f t="shared" si="12"/>
        <v>85.04791388214113</v>
      </c>
      <c r="E93" s="2">
        <f>E71+E72+E76+E77+E78+E80+E83+E85+E86+E87+E89+E90+E92+E81+E88+E79+E82+E84+E91</f>
        <v>42468.14599999999</v>
      </c>
      <c r="F93" s="2">
        <f>C93/E93*100</f>
        <v>174.85529036280516</v>
      </c>
    </row>
    <row r="94" spans="8:11" ht="16.5" customHeight="1">
      <c r="H94" s="21"/>
      <c r="I94" s="21"/>
      <c r="K94" s="21"/>
    </row>
  </sheetData>
  <sheetProtection/>
  <mergeCells count="5">
    <mergeCell ref="A30:F30"/>
    <mergeCell ref="A42:F42"/>
    <mergeCell ref="A70:F70"/>
    <mergeCell ref="A2:F2"/>
    <mergeCell ref="A1:F1"/>
  </mergeCells>
  <printOptions/>
  <pageMargins left="0.7" right="0.33" top="0.37" bottom="0.32" header="0.3" footer="0.3"/>
  <pageSetup horizontalDpi="600" verticalDpi="600" orientation="portrait" paperSize="9" scale="80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2022-02-07T14:29:36Z</cp:lastPrinted>
  <dcterms:created xsi:type="dcterms:W3CDTF">2008-11-20T12:12:02Z</dcterms:created>
  <dcterms:modified xsi:type="dcterms:W3CDTF">2022-02-07T14:42:03Z</dcterms:modified>
  <cp:category/>
  <cp:version/>
  <cp:contentType/>
  <cp:contentStatus/>
</cp:coreProperties>
</file>