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0" windowHeight="9120" activeTab="0"/>
  </bookViews>
  <sheets>
    <sheet name="9 м" sheetId="1" r:id="rId1"/>
  </sheets>
  <definedNames>
    <definedName name="_xlnm.Print_Area" localSheetId="0">'9 м'!$A$1:$F$89</definedName>
  </definedNames>
  <calcPr fullCalcOnLoad="1"/>
</workbook>
</file>

<file path=xl/sharedStrings.xml><?xml version="1.0" encoding="utf-8"?>
<sst xmlns="http://schemas.openxmlformats.org/spreadsheetml/2006/main" count="99" uniqueCount="85">
  <si>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</si>
  <si>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</si>
  <si>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</si>
  <si>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</si>
  <si>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</si>
  <si>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</si>
  <si>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</si>
  <si>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</si>
  <si>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</si>
  <si>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</si>
  <si>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</si>
  <si>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</si>
  <si>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</si>
  <si>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</si>
  <si>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</si>
  <si>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</si>
  <si>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</si>
  <si>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</si>
  <si>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</si>
  <si>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</si>
  <si>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</si>
  <si>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</si>
  <si>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</si>
  <si>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</si>
  <si>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</si>
  <si>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</si>
  <si>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</si>
  <si>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Інша діяльність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</si>
  <si>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</si>
  <si>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</si>
  <si>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</si>
  <si>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</si>
  <si>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</si>
  <si>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</si>
  <si>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</si>
  <si>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</si>
  <si>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</si>
  <si>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</si>
  <si>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</si>
  <si>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</si>
  <si>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</si>
  <si>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</si>
  <si>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                         ∙  транспортний податок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</si>
  <si>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</si>
  <si>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</si>
  <si>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 xml:space="preserve">% вико нання 2020р до 2019р 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</si>
  <si>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</si>
  <si>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</si>
  <si>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</si>
  <si>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</si>
  <si>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</si>
  <si>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</si>
  <si>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</si>
  <si>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</si>
  <si>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</si>
  <si>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</si>
  <si>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</si>
  <si>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</si>
  <si>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</si>
  <si>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</si>
  <si>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</si>
  <si>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</si>
  <si>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дотації з місцевого бюджету</t>
  </si>
  <si>
    <t>без пільг, субсидій, допомог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</si>
  <si>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</si>
  <si>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</si>
  <si>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Інші заходи громадського порядку та безпеки</t>
  </si>
  <si>
    <t xml:space="preserve"> -надання дошкільної освіти</t>
  </si>
  <si>
    <t xml:space="preserve"> -надання загальної середньої освіти</t>
  </si>
  <si>
    <t xml:space="preserve"> -надання спеціальної освіти мистецькими школами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</si>
  <si>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</si>
  <si>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</si>
  <si>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</si>
  <si>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 xml:space="preserve">виконано в І півр  2019 р* </t>
  </si>
  <si>
    <t>Природоохоронні заходи за рахунок цільових фондів</t>
  </si>
  <si>
    <t xml:space="preserve"> -надання соціальних та реабілітаційних послуг в установах соціального обслуговування</t>
  </si>
  <si>
    <t xml:space="preserve">Субвенція з місцевого бюджету державному бюджету </t>
  </si>
  <si>
    <t>Проведення експертної грошової оцінки земельної ділянки чи права на неї</t>
  </si>
  <si>
    <t>Виконання інвестиційних проектів за рахунок субвенцій з інших бюджетів</t>
  </si>
  <si>
    <t>Рентна плата та плата за використання інших природних ресурсів </t>
  </si>
  <si>
    <t xml:space="preserve">             Виконання міського бюджету за 9 місяців 2020 року</t>
  </si>
  <si>
    <t>* - в співставних умовах без субвенцій з держбюджету на соціальні виплати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</si>
  <si>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</si>
  <si>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виконано 9 міс 2019 р  *</t>
  </si>
  <si>
    <t>Субвенція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</si>
</sst>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0.00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,##0.0_ ;[Red]\-#,##0.0\ "/>
    <numFmt numFmtId="204" formatCode="#,##0.000"/>
    <numFmt numFmtId="205" formatCode="#,##0.000000"/>
    <numFmt numFmtId="206" formatCode="#0.00"/>
    <numFmt numFmtId="207" formatCode="#0.000"/>
    <numFmt numFmtId="208" formatCode="#0.0000"/>
    <numFmt numFmtId="209" formatCode="#0.00000"/>
    <numFmt numFmtId="210" formatCode="#0.00000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188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188" fontId="3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188" fontId="3" fillId="33" borderId="10" xfId="0" applyNumberFormat="1" applyFont="1" applyFill="1" applyBorder="1" applyAlignment="1">
      <alignment horizontal="right"/>
    </xf>
    <xf numFmtId="188" fontId="3" fillId="33" borderId="11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188" fontId="3" fillId="33" borderId="10" xfId="0" applyNumberFormat="1" applyFont="1" applyFill="1" applyBorder="1" applyAlignment="1">
      <alignment vertical="center" wrapText="1"/>
    </xf>
    <xf numFmtId="188" fontId="3" fillId="0" borderId="11" xfId="0" applyNumberFormat="1" applyFont="1" applyFill="1" applyBorder="1" applyAlignment="1">
      <alignment horizontal="right"/>
    </xf>
    <xf numFmtId="202" fontId="6" fillId="33" borderId="10" xfId="53" applyNumberFormat="1" applyFont="1" applyFill="1" applyBorder="1" applyAlignment="1">
      <alignment horizontal="right" vertical="center"/>
      <protection/>
    </xf>
    <xf numFmtId="0" fontId="3" fillId="33" borderId="10" xfId="0" applyFont="1" applyFill="1" applyBorder="1" applyAlignment="1">
      <alignment vertical="top" wrapText="1"/>
    </xf>
    <xf numFmtId="188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73" zoomScaleSheetLayoutView="73" zoomScalePageLayoutView="0" workbookViewId="0" topLeftCell="A1">
      <selection activeCell="B36" sqref="B36"/>
    </sheetView>
  </sheetViews>
  <sheetFormatPr defaultColWidth="9.00390625" defaultRowHeight="12.75"/>
  <cols>
    <col min="1" max="1" width="65.75390625" style="0" customWidth="1"/>
    <col min="2" max="2" width="11.25390625" style="0" customWidth="1"/>
    <col min="3" max="3" width="10.75390625" style="0" customWidth="1"/>
    <col min="4" max="4" width="7.75390625" style="22" customWidth="1"/>
    <col min="5" max="5" width="10.125" style="46" customWidth="1"/>
    <col min="6" max="6" width="10.125" style="22" customWidth="1"/>
    <col min="8" max="8" width="11.75390625" style="0" customWidth="1"/>
    <col min="9" max="9" width="10.125" style="0" bestFit="1" customWidth="1"/>
    <col min="11" max="11" width="10.125" style="0" bestFit="1" customWidth="1"/>
  </cols>
  <sheetData>
    <row r="1" spans="1:7" ht="15.75">
      <c r="A1" s="62" t="s">
        <v>10</v>
      </c>
      <c r="B1" s="62"/>
      <c r="C1" s="62"/>
      <c r="D1" s="62"/>
      <c r="E1" s="62"/>
      <c r="F1" s="62"/>
      <c r="G1" s="4"/>
    </row>
    <row r="2" spans="1:7" ht="15.75">
      <c r="A2" s="62" t="s">
        <v>80</v>
      </c>
      <c r="B2" s="62"/>
      <c r="C2" s="62"/>
      <c r="D2" s="62"/>
      <c r="E2" s="62"/>
      <c r="F2" s="62"/>
      <c r="G2" s="4"/>
    </row>
    <row r="3" spans="1:7" ht="15.75">
      <c r="A3" s="3"/>
      <c r="B3" s="4"/>
      <c r="C3" s="4"/>
      <c r="D3" s="37"/>
      <c r="E3" s="41" t="s">
        <v>46</v>
      </c>
      <c r="F3" s="37"/>
      <c r="G3" s="1"/>
    </row>
    <row r="4" spans="1:7" ht="49.5" customHeight="1">
      <c r="A4" s="8" t="s">
        <v>11</v>
      </c>
      <c r="B4" s="9" t="s">
        <v>38</v>
      </c>
      <c r="C4" s="6" t="s">
        <v>12</v>
      </c>
      <c r="D4" s="56" t="s">
        <v>8</v>
      </c>
      <c r="E4" s="55" t="s">
        <v>83</v>
      </c>
      <c r="F4" s="56" t="s">
        <v>45</v>
      </c>
      <c r="G4" s="1"/>
    </row>
    <row r="5" spans="1:7" ht="19.5" thickBot="1">
      <c r="A5" s="42" t="s">
        <v>21</v>
      </c>
      <c r="B5" s="42"/>
      <c r="C5" s="42"/>
      <c r="D5" s="42"/>
      <c r="E5" s="42"/>
      <c r="F5" s="42"/>
      <c r="G5" s="7"/>
    </row>
    <row r="6" spans="1:6" ht="15.75">
      <c r="A6" s="30" t="s">
        <v>14</v>
      </c>
      <c r="B6" s="43">
        <v>59341.03</v>
      </c>
      <c r="C6" s="43">
        <v>59639.45798000001</v>
      </c>
      <c r="D6" s="11">
        <f aca="true" t="shared" si="0" ref="D6:D14">C6/B6*100</f>
        <v>100.50290326945792</v>
      </c>
      <c r="E6" s="42">
        <v>56488.5</v>
      </c>
      <c r="F6" s="11">
        <f aca="true" t="shared" si="1" ref="F6:F18">C6/E6*100</f>
        <v>105.57805213450526</v>
      </c>
    </row>
    <row r="7" spans="1:6" ht="16.5" thickBot="1">
      <c r="A7" s="31" t="s">
        <v>15</v>
      </c>
      <c r="B7" s="43">
        <v>5.4</v>
      </c>
      <c r="C7" s="43">
        <v>5.422</v>
      </c>
      <c r="D7" s="11">
        <f t="shared" si="0"/>
        <v>100.40740740740739</v>
      </c>
      <c r="E7" s="42">
        <v>2.358</v>
      </c>
      <c r="F7" s="11">
        <f t="shared" si="1"/>
        <v>229.9406276505513</v>
      </c>
    </row>
    <row r="8" spans="1:6" ht="31.5">
      <c r="A8" s="30" t="s">
        <v>79</v>
      </c>
      <c r="B8" s="43">
        <v>0</v>
      </c>
      <c r="C8" s="43">
        <v>0.05179</v>
      </c>
      <c r="D8" s="50"/>
      <c r="E8" s="42">
        <v>0</v>
      </c>
      <c r="F8" s="50"/>
    </row>
    <row r="9" spans="1:6" ht="19.5" customHeight="1">
      <c r="A9" s="32" t="s">
        <v>47</v>
      </c>
      <c r="B9" s="43">
        <v>6406</v>
      </c>
      <c r="C9" s="43">
        <v>6438.10005</v>
      </c>
      <c r="D9" s="12">
        <f t="shared" si="0"/>
        <v>100.50109350608804</v>
      </c>
      <c r="E9" s="42">
        <v>5936.631</v>
      </c>
      <c r="F9" s="12">
        <f t="shared" si="1"/>
        <v>108.44703081596279</v>
      </c>
    </row>
    <row r="10" spans="1:6" ht="15.75">
      <c r="A10" s="31" t="s">
        <v>39</v>
      </c>
      <c r="B10" s="43">
        <f>B11+B15+B16</f>
        <v>23341.3</v>
      </c>
      <c r="C10" s="43">
        <f>C11+C15+C16</f>
        <v>22702.06672</v>
      </c>
      <c r="D10" s="11">
        <f t="shared" si="0"/>
        <v>97.26136384862882</v>
      </c>
      <c r="E10" s="42">
        <f>E11+E15+E16</f>
        <v>21999.9</v>
      </c>
      <c r="F10" s="11">
        <f t="shared" si="1"/>
        <v>103.1916814167337</v>
      </c>
    </row>
    <row r="11" spans="1:6" ht="15.75">
      <c r="A11" s="33" t="s">
        <v>41</v>
      </c>
      <c r="B11" s="43">
        <f>B12+B13+B14</f>
        <v>15916.8</v>
      </c>
      <c r="C11" s="43">
        <f>C12+C13+C14</f>
        <v>15270.58333</v>
      </c>
      <c r="D11" s="11">
        <f t="shared" si="0"/>
        <v>95.94003398924407</v>
      </c>
      <c r="E11" s="42">
        <f>E12+E13+E14</f>
        <v>15074.6</v>
      </c>
      <c r="F11" s="11">
        <f t="shared" si="1"/>
        <v>101.3000897536253</v>
      </c>
    </row>
    <row r="12" spans="1:6" ht="31.5" customHeight="1">
      <c r="A12" s="31" t="s">
        <v>48</v>
      </c>
      <c r="B12" s="43">
        <v>3502.4</v>
      </c>
      <c r="C12" s="43">
        <v>3694.93</v>
      </c>
      <c r="D12" s="11">
        <f t="shared" si="0"/>
        <v>105.49708771128368</v>
      </c>
      <c r="E12" s="42">
        <v>3396.8</v>
      </c>
      <c r="F12" s="11">
        <f t="shared" si="1"/>
        <v>108.77678991992464</v>
      </c>
    </row>
    <row r="13" spans="1:6" ht="14.25" customHeight="1">
      <c r="A13" s="32" t="s">
        <v>49</v>
      </c>
      <c r="B13" s="43">
        <v>12324.9</v>
      </c>
      <c r="C13" s="43">
        <v>11486.07</v>
      </c>
      <c r="D13" s="12">
        <f t="shared" si="0"/>
        <v>93.19402185818953</v>
      </c>
      <c r="E13" s="42">
        <v>11585.9</v>
      </c>
      <c r="F13" s="12">
        <f t="shared" si="1"/>
        <v>99.13834920032109</v>
      </c>
    </row>
    <row r="14" spans="1:6" ht="15.75">
      <c r="A14" s="31" t="s">
        <v>42</v>
      </c>
      <c r="B14" s="42">
        <v>89.5</v>
      </c>
      <c r="C14" s="42">
        <v>89.58333</v>
      </c>
      <c r="D14" s="12">
        <f t="shared" si="0"/>
        <v>100.0931061452514</v>
      </c>
      <c r="E14" s="42">
        <v>91.9</v>
      </c>
      <c r="F14" s="11">
        <f t="shared" si="1"/>
        <v>97.47914036996735</v>
      </c>
    </row>
    <row r="15" spans="1:6" ht="15.75">
      <c r="A15" s="31" t="s">
        <v>40</v>
      </c>
      <c r="B15" s="42">
        <v>2.7</v>
      </c>
      <c r="C15" s="42">
        <v>2.7</v>
      </c>
      <c r="D15" s="21">
        <f>C15/B15*100</f>
        <v>100</v>
      </c>
      <c r="E15" s="42">
        <v>2.7</v>
      </c>
      <c r="F15" s="11">
        <f t="shared" si="1"/>
        <v>100</v>
      </c>
    </row>
    <row r="16" spans="1:6" ht="15.75">
      <c r="A16" s="31" t="s">
        <v>22</v>
      </c>
      <c r="B16" s="42">
        <v>7421.8</v>
      </c>
      <c r="C16" s="42">
        <v>7428.78339</v>
      </c>
      <c r="D16" s="11">
        <f>C16/B16*100</f>
        <v>100.0940929424129</v>
      </c>
      <c r="E16" s="42">
        <v>6922.6</v>
      </c>
      <c r="F16" s="11">
        <f t="shared" si="1"/>
        <v>107.3120415739751</v>
      </c>
    </row>
    <row r="17" spans="1:6" ht="48" customHeight="1">
      <c r="A17" s="16" t="s">
        <v>31</v>
      </c>
      <c r="B17" s="42">
        <v>0.59</v>
      </c>
      <c r="C17" s="42">
        <v>0.638</v>
      </c>
      <c r="D17" s="11">
        <f>C17/B17*100</f>
        <v>108.13559322033899</v>
      </c>
      <c r="E17" s="42">
        <v>3</v>
      </c>
      <c r="F17" s="11">
        <f t="shared" si="1"/>
        <v>21.266666666666666</v>
      </c>
    </row>
    <row r="18" spans="1:6" ht="31.5">
      <c r="A18" s="16" t="s">
        <v>30</v>
      </c>
      <c r="B18" s="42">
        <v>1160.9</v>
      </c>
      <c r="C18" s="42">
        <v>1160.89017</v>
      </c>
      <c r="D18" s="11">
        <f>C18/B18*100</f>
        <v>99.9991532431734</v>
      </c>
      <c r="E18" s="42">
        <v>136.8</v>
      </c>
      <c r="F18" s="11">
        <f t="shared" si="1"/>
        <v>848.6039254385963</v>
      </c>
    </row>
    <row r="19" spans="1:6" ht="15.75">
      <c r="A19" s="33" t="s">
        <v>37</v>
      </c>
      <c r="B19" s="42">
        <v>26.49</v>
      </c>
      <c r="C19" s="42">
        <v>14.65248</v>
      </c>
      <c r="D19" s="11">
        <f aca="true" t="shared" si="2" ref="D19:D28">C19/B19*100</f>
        <v>55.31325028312571</v>
      </c>
      <c r="E19" s="42">
        <v>35.6</v>
      </c>
      <c r="F19" s="11">
        <f aca="true" t="shared" si="3" ref="F19:F26">C19/E19*100</f>
        <v>41.15865168539326</v>
      </c>
    </row>
    <row r="20" spans="1:6" ht="47.25" customHeight="1">
      <c r="A20" s="33" t="s">
        <v>36</v>
      </c>
      <c r="B20" s="42">
        <v>44.2</v>
      </c>
      <c r="C20" s="42">
        <v>44.2</v>
      </c>
      <c r="D20" s="11">
        <f t="shared" si="2"/>
        <v>100</v>
      </c>
      <c r="E20" s="42">
        <v>121.8</v>
      </c>
      <c r="F20" s="11">
        <f t="shared" si="3"/>
        <v>36.288998357963884</v>
      </c>
    </row>
    <row r="21" spans="1:6" ht="15.75" customHeight="1">
      <c r="A21" s="33" t="s">
        <v>43</v>
      </c>
      <c r="B21" s="42">
        <v>0</v>
      </c>
      <c r="C21" s="42">
        <v>0</v>
      </c>
      <c r="D21" s="11"/>
      <c r="E21" s="42">
        <v>1.254</v>
      </c>
      <c r="F21" s="11">
        <f t="shared" si="3"/>
        <v>0</v>
      </c>
    </row>
    <row r="22" spans="1:6" ht="17.25" customHeight="1">
      <c r="A22" s="16" t="s">
        <v>16</v>
      </c>
      <c r="B22" s="42">
        <v>589.81</v>
      </c>
      <c r="C22" s="42">
        <f>565.72298+0.03831</f>
        <v>565.76129</v>
      </c>
      <c r="D22" s="11">
        <f t="shared" si="2"/>
        <v>95.92263440769062</v>
      </c>
      <c r="E22" s="42">
        <v>645.3</v>
      </c>
      <c r="F22" s="11">
        <f t="shared" si="3"/>
        <v>87.67415000774834</v>
      </c>
    </row>
    <row r="23" spans="1:6" ht="48" customHeight="1">
      <c r="A23" s="16" t="s">
        <v>44</v>
      </c>
      <c r="B23" s="42">
        <v>158.002</v>
      </c>
      <c r="C23" s="42">
        <v>158.06294</v>
      </c>
      <c r="D23" s="11">
        <f t="shared" si="2"/>
        <v>100.0385691320363</v>
      </c>
      <c r="E23" s="42">
        <v>158</v>
      </c>
      <c r="F23" s="11">
        <f t="shared" si="3"/>
        <v>100.03983544303799</v>
      </c>
    </row>
    <row r="24" spans="1:6" ht="15.75">
      <c r="A24" s="16" t="s">
        <v>17</v>
      </c>
      <c r="B24" s="42">
        <v>172.065</v>
      </c>
      <c r="C24" s="42">
        <v>172.58657</v>
      </c>
      <c r="D24" s="11">
        <f>C24/B24*100</f>
        <v>100.30312381948683</v>
      </c>
      <c r="E24" s="42">
        <v>157.8</v>
      </c>
      <c r="F24" s="11">
        <f>C24/E24*100</f>
        <v>109.37044993662863</v>
      </c>
    </row>
    <row r="25" spans="1:6" ht="18.75">
      <c r="A25" s="12" t="s">
        <v>18</v>
      </c>
      <c r="B25" s="43">
        <v>80.9</v>
      </c>
      <c r="C25" s="51">
        <v>95.19269</v>
      </c>
      <c r="D25" s="12">
        <f>C25/B25*100</f>
        <v>117.66710754017305</v>
      </c>
      <c r="E25" s="42">
        <v>75.3</v>
      </c>
      <c r="F25" s="12">
        <f>C25/E25*100</f>
        <v>126.4179150066401</v>
      </c>
    </row>
    <row r="26" spans="1:6" ht="15.75">
      <c r="A26" s="6" t="s">
        <v>50</v>
      </c>
      <c r="B26" s="44">
        <f>B6+B7+B9+B10+B17+B18+B19+B20+B21+B22+B23+B24+B25</f>
        <v>91326.68699999998</v>
      </c>
      <c r="C26" s="44">
        <f>C6+C7+C9+C10+C17+C18+C19+C20+C21+C22+C23+C24+C25+C8</f>
        <v>90997.08268</v>
      </c>
      <c r="D26" s="12">
        <f>C26/B26*100</f>
        <v>99.63909309444242</v>
      </c>
      <c r="E26" s="44">
        <f>E6+E7+E9+E10+E17+E18+E19+E20+E21+E22+E23+E24+E25</f>
        <v>85762.24300000002</v>
      </c>
      <c r="F26" s="2">
        <f t="shared" si="3"/>
        <v>106.1038978189971</v>
      </c>
    </row>
    <row r="27" spans="1:8" ht="18.75" customHeight="1">
      <c r="A27" s="6" t="s">
        <v>32</v>
      </c>
      <c r="B27" s="44">
        <v>71586.5935</v>
      </c>
      <c r="C27" s="44">
        <v>71258.99572</v>
      </c>
      <c r="D27" s="2">
        <f t="shared" si="2"/>
        <v>99.5423755147673</v>
      </c>
      <c r="E27" s="44">
        <v>56168.7</v>
      </c>
      <c r="F27" s="2">
        <f>C27/E27*100</f>
        <v>126.86602274932481</v>
      </c>
      <c r="H27" t="s">
        <v>63</v>
      </c>
    </row>
    <row r="28" spans="1:6" ht="18.75" customHeight="1">
      <c r="A28" s="34" t="s">
        <v>53</v>
      </c>
      <c r="B28" s="44">
        <f>B26+B27</f>
        <v>162913.2805</v>
      </c>
      <c r="C28" s="44">
        <f>C26+C27</f>
        <v>162256.0784</v>
      </c>
      <c r="D28" s="2">
        <f t="shared" si="2"/>
        <v>99.59659390690373</v>
      </c>
      <c r="E28" s="44">
        <f>E26+E27</f>
        <v>141930.94300000003</v>
      </c>
      <c r="F28" s="2">
        <f>C28/E28*100</f>
        <v>114.32043990576457</v>
      </c>
    </row>
    <row r="29" spans="1:6" s="22" customFormat="1" ht="15.75">
      <c r="A29" s="57" t="s">
        <v>51</v>
      </c>
      <c r="B29" s="58"/>
      <c r="C29" s="58"/>
      <c r="D29" s="58"/>
      <c r="E29" s="58"/>
      <c r="F29" s="59"/>
    </row>
    <row r="30" spans="1:6" ht="15.75">
      <c r="A30" s="26" t="s">
        <v>7</v>
      </c>
      <c r="B30" s="52">
        <v>15.014</v>
      </c>
      <c r="C30" s="45">
        <v>19.02131</v>
      </c>
      <c r="D30" s="45">
        <f aca="true" t="shared" si="4" ref="D30:D37">C30/B30*100</f>
        <v>126.6904888770481</v>
      </c>
      <c r="E30" s="45">
        <v>19.9</v>
      </c>
      <c r="F30" s="38">
        <f aca="true" t="shared" si="5" ref="F30:F37">C30/E30*100</f>
        <v>95.58447236180905</v>
      </c>
    </row>
    <row r="31" spans="1:6" ht="48" customHeight="1">
      <c r="A31" s="13" t="s">
        <v>20</v>
      </c>
      <c r="B31" s="43">
        <v>5</v>
      </c>
      <c r="C31" s="43">
        <v>2.84094</v>
      </c>
      <c r="D31" s="43">
        <f t="shared" si="4"/>
        <v>56.81879999999999</v>
      </c>
      <c r="E31" s="43">
        <v>3.39</v>
      </c>
      <c r="F31" s="43">
        <f t="shared" si="5"/>
        <v>83.80353982300885</v>
      </c>
    </row>
    <row r="32" spans="1:6" ht="33" customHeight="1">
      <c r="A32" s="13" t="s">
        <v>33</v>
      </c>
      <c r="B32" s="43">
        <v>989.6</v>
      </c>
      <c r="C32" s="43">
        <v>989.601</v>
      </c>
      <c r="D32" s="43">
        <f t="shared" si="4"/>
        <v>100.00010105092967</v>
      </c>
      <c r="E32" s="43">
        <v>131.3</v>
      </c>
      <c r="F32" s="43">
        <f t="shared" si="5"/>
        <v>753.6945925361766</v>
      </c>
    </row>
    <row r="33" spans="1:6" ht="45.75" customHeight="1">
      <c r="A33" s="13" t="s">
        <v>64</v>
      </c>
      <c r="B33" s="43">
        <v>47.77</v>
      </c>
      <c r="C33" s="43">
        <v>47.78371</v>
      </c>
      <c r="D33" s="43">
        <f t="shared" si="4"/>
        <v>100.02870002093363</v>
      </c>
      <c r="E33" s="43">
        <v>1.67</v>
      </c>
      <c r="F33" s="43">
        <f t="shared" si="5"/>
        <v>2861.3</v>
      </c>
    </row>
    <row r="34" spans="1:6" ht="60" customHeight="1">
      <c r="A34" s="13" t="s">
        <v>65</v>
      </c>
      <c r="B34" s="43">
        <v>912.23</v>
      </c>
      <c r="C34" s="43">
        <v>975.53082</v>
      </c>
      <c r="D34" s="43">
        <f t="shared" si="4"/>
        <v>106.93912938622934</v>
      </c>
      <c r="E34" s="43">
        <v>45.8</v>
      </c>
      <c r="F34" s="43">
        <f t="shared" si="5"/>
        <v>2129.979956331878</v>
      </c>
    </row>
    <row r="35" spans="1:6" ht="31.5">
      <c r="A35" s="6" t="s">
        <v>9</v>
      </c>
      <c r="B35" s="44">
        <f>B30+B31+B32+B33+B34</f>
        <v>1969.614</v>
      </c>
      <c r="C35" s="44">
        <f>C30+C31+C32+C33+C34</f>
        <v>2034.77778</v>
      </c>
      <c r="D35" s="43">
        <f t="shared" si="4"/>
        <v>103.30845434689233</v>
      </c>
      <c r="E35" s="44">
        <f>E30+E31+E32+E33+E34</f>
        <v>202.06</v>
      </c>
      <c r="F35" s="2">
        <f t="shared" si="5"/>
        <v>1007.0166188260911</v>
      </c>
    </row>
    <row r="36" spans="1:6" ht="15.75">
      <c r="A36" s="35" t="s">
        <v>5</v>
      </c>
      <c r="B36" s="44">
        <v>4960.20989</v>
      </c>
      <c r="C36" s="44">
        <v>2808.01082</v>
      </c>
      <c r="D36" s="53">
        <f t="shared" si="4"/>
        <v>56.610725801363216</v>
      </c>
      <c r="E36" s="44">
        <v>3420.7</v>
      </c>
      <c r="F36" s="39">
        <f t="shared" si="5"/>
        <v>82.0887777355512</v>
      </c>
    </row>
    <row r="37" spans="1:6" ht="23.25" customHeight="1">
      <c r="A37" s="36" t="s">
        <v>54</v>
      </c>
      <c r="B37" s="44">
        <f>B35+B36</f>
        <v>6929.82389</v>
      </c>
      <c r="C37" s="44">
        <f>C35+C36</f>
        <v>4842.7886</v>
      </c>
      <c r="D37" s="44">
        <f t="shared" si="4"/>
        <v>69.88328530236286</v>
      </c>
      <c r="E37" s="44">
        <f>E35+E36</f>
        <v>3622.7599999999998</v>
      </c>
      <c r="F37" s="2">
        <f t="shared" si="5"/>
        <v>133.6767713014387</v>
      </c>
    </row>
    <row r="38" ht="4.5" customHeight="1"/>
    <row r="39" spans="1:6" ht="48" customHeight="1">
      <c r="A39" s="8" t="s">
        <v>52</v>
      </c>
      <c r="B39" s="9" t="s">
        <v>38</v>
      </c>
      <c r="C39" s="9" t="s">
        <v>12</v>
      </c>
      <c r="D39" s="56" t="s">
        <v>8</v>
      </c>
      <c r="E39" s="55" t="s">
        <v>73</v>
      </c>
      <c r="F39" s="56" t="s">
        <v>45</v>
      </c>
    </row>
    <row r="40" spans="1:6" s="22" customFormat="1" ht="18.75">
      <c r="A40" s="60" t="s">
        <v>21</v>
      </c>
      <c r="B40" s="60"/>
      <c r="C40" s="60"/>
      <c r="D40" s="60"/>
      <c r="E40" s="60"/>
      <c r="F40" s="60"/>
    </row>
    <row r="41" spans="1:6" ht="15.75">
      <c r="A41" s="14" t="s">
        <v>23</v>
      </c>
      <c r="B41" s="11">
        <v>21729.746</v>
      </c>
      <c r="C41" s="11">
        <v>19637.416370000003</v>
      </c>
      <c r="D41" s="11">
        <f aca="true" t="shared" si="6" ref="D41:D48">C41/B41*100</f>
        <v>90.3711270716188</v>
      </c>
      <c r="E41" s="42">
        <v>16730.94654</v>
      </c>
      <c r="F41" s="24">
        <f aca="true" t="shared" si="7" ref="F41:F46">C41/E41*100</f>
        <v>117.37181947866053</v>
      </c>
    </row>
    <row r="42" spans="1:6" ht="15.75">
      <c r="A42" s="14" t="s">
        <v>57</v>
      </c>
      <c r="B42" s="11">
        <v>84908.30884</v>
      </c>
      <c r="C42" s="11">
        <v>67690.00465</v>
      </c>
      <c r="D42" s="11">
        <f t="shared" si="6"/>
        <v>79.72129650768817</v>
      </c>
      <c r="E42" s="42">
        <v>60280.07822</v>
      </c>
      <c r="F42" s="24">
        <f t="shared" si="7"/>
        <v>112.29249637493255</v>
      </c>
    </row>
    <row r="43" spans="1:6" ht="15.75">
      <c r="A43" s="14" t="s">
        <v>67</v>
      </c>
      <c r="B43" s="11">
        <v>22683.73545</v>
      </c>
      <c r="C43" s="11">
        <v>18987.113229999995</v>
      </c>
      <c r="D43" s="11">
        <f t="shared" si="6"/>
        <v>83.70364427786515</v>
      </c>
      <c r="E43" s="42">
        <v>17603.09155</v>
      </c>
      <c r="F43" s="24">
        <f t="shared" si="7"/>
        <v>107.86237846953648</v>
      </c>
    </row>
    <row r="44" spans="1:6" ht="15.75">
      <c r="A44" s="14" t="s">
        <v>68</v>
      </c>
      <c r="B44" s="11">
        <v>51775.288199999995</v>
      </c>
      <c r="C44" s="11">
        <v>39886.19339</v>
      </c>
      <c r="D44" s="11">
        <f t="shared" si="6"/>
        <v>77.03712480735163</v>
      </c>
      <c r="E44" s="42">
        <v>35851.00921</v>
      </c>
      <c r="F44" s="24">
        <f t="shared" si="7"/>
        <v>111.25542702679192</v>
      </c>
    </row>
    <row r="45" spans="1:6" ht="15.75">
      <c r="A45" s="14" t="s">
        <v>69</v>
      </c>
      <c r="B45" s="11">
        <v>3823.15</v>
      </c>
      <c r="C45" s="11">
        <v>3405.22305</v>
      </c>
      <c r="D45" s="11">
        <f t="shared" si="6"/>
        <v>89.06851810679674</v>
      </c>
      <c r="E45" s="49">
        <v>2972.9677800000004</v>
      </c>
      <c r="F45" s="24">
        <f t="shared" si="7"/>
        <v>114.53952084203212</v>
      </c>
    </row>
    <row r="46" spans="1:6" ht="15.75">
      <c r="A46" s="14" t="s">
        <v>58</v>
      </c>
      <c r="B46" s="11">
        <v>22103.16504</v>
      </c>
      <c r="C46" s="11">
        <v>19010.63797</v>
      </c>
      <c r="D46" s="11">
        <f t="shared" si="6"/>
        <v>86.00866860287444</v>
      </c>
      <c r="E46" s="42">
        <v>1275.78024</v>
      </c>
      <c r="F46" s="24">
        <f t="shared" si="7"/>
        <v>1490.118546592319</v>
      </c>
    </row>
    <row r="47" spans="1:6" ht="18" customHeight="1">
      <c r="A47" s="25" t="s">
        <v>70</v>
      </c>
      <c r="B47" s="19">
        <v>16049.187960000001</v>
      </c>
      <c r="C47" s="19">
        <v>15015.26391</v>
      </c>
      <c r="D47" s="11">
        <f t="shared" si="6"/>
        <v>93.55777966725239</v>
      </c>
      <c r="E47" s="42">
        <v>0</v>
      </c>
      <c r="F47" s="24"/>
    </row>
    <row r="48" spans="1:6" ht="15.75">
      <c r="A48" s="14" t="s">
        <v>71</v>
      </c>
      <c r="B48" s="15">
        <v>2770.386</v>
      </c>
      <c r="C48" s="19">
        <v>1897.6882</v>
      </c>
      <c r="D48" s="11">
        <f t="shared" si="6"/>
        <v>68.49905392244979</v>
      </c>
      <c r="E48" s="42">
        <v>1072.07682</v>
      </c>
      <c r="F48" s="24">
        <f>C48/E48*100</f>
        <v>177.01046833565528</v>
      </c>
    </row>
    <row r="49" spans="1:6" ht="18" customHeight="1">
      <c r="A49" s="14" t="s">
        <v>59</v>
      </c>
      <c r="B49" s="15">
        <v>7431.717799999999</v>
      </c>
      <c r="C49" s="15">
        <v>5879.02243</v>
      </c>
      <c r="D49" s="11">
        <f aca="true" t="shared" si="8" ref="D49:D54">C49/B49*100</f>
        <v>79.10718071130204</v>
      </c>
      <c r="E49" s="42">
        <v>5451.54273</v>
      </c>
      <c r="F49" s="24">
        <f aca="true" t="shared" si="9" ref="F49:F54">C49/E49*100</f>
        <v>107.84144454463443</v>
      </c>
    </row>
    <row r="50" spans="1:6" ht="15.75">
      <c r="A50" s="26" t="s">
        <v>60</v>
      </c>
      <c r="B50" s="27">
        <v>820.2128</v>
      </c>
      <c r="C50" s="27">
        <v>681.99674</v>
      </c>
      <c r="D50" s="21">
        <f t="shared" si="8"/>
        <v>83.14875603014242</v>
      </c>
      <c r="E50" s="48">
        <v>550.9467999999999</v>
      </c>
      <c r="F50" s="21">
        <f t="shared" si="9"/>
        <v>123.78631475852117</v>
      </c>
    </row>
    <row r="51" spans="1:6" ht="29.25" customHeight="1">
      <c r="A51" s="16" t="s">
        <v>25</v>
      </c>
      <c r="B51" s="15">
        <v>1434.51</v>
      </c>
      <c r="C51" s="15">
        <v>844.494</v>
      </c>
      <c r="D51" s="11">
        <f t="shared" si="8"/>
        <v>58.86985800029279</v>
      </c>
      <c r="E51" s="42">
        <v>905.73</v>
      </c>
      <c r="F51" s="24">
        <f t="shared" si="9"/>
        <v>93.23904474843496</v>
      </c>
    </row>
    <row r="52" spans="1:6" ht="31.5">
      <c r="A52" s="16" t="s">
        <v>26</v>
      </c>
      <c r="B52" s="15">
        <v>397.44</v>
      </c>
      <c r="C52" s="15">
        <v>125.49750999999999</v>
      </c>
      <c r="D52" s="11">
        <f t="shared" si="8"/>
        <v>31.576466888083733</v>
      </c>
      <c r="E52" s="42">
        <v>259.72734</v>
      </c>
      <c r="F52" s="24">
        <f t="shared" si="9"/>
        <v>48.31894478263242</v>
      </c>
    </row>
    <row r="53" spans="1:6" ht="30.75" customHeight="1">
      <c r="A53" s="26" t="s">
        <v>75</v>
      </c>
      <c r="B53" s="27">
        <v>2452.555</v>
      </c>
      <c r="C53" s="18">
        <v>2109.02958</v>
      </c>
      <c r="D53" s="21">
        <f t="shared" si="8"/>
        <v>85.99316141737901</v>
      </c>
      <c r="E53" s="48">
        <v>2031.9766200000004</v>
      </c>
      <c r="F53" s="21">
        <f t="shared" si="9"/>
        <v>103.79202000857666</v>
      </c>
    </row>
    <row r="54" spans="1:6" ht="31.5" customHeight="1">
      <c r="A54" s="26" t="s">
        <v>61</v>
      </c>
      <c r="B54" s="27">
        <v>597.42</v>
      </c>
      <c r="C54" s="18">
        <v>538.6110600000001</v>
      </c>
      <c r="D54" s="21">
        <f t="shared" si="8"/>
        <v>90.15618158079745</v>
      </c>
      <c r="E54" s="48">
        <v>404.98478000000006</v>
      </c>
      <c r="F54" s="21">
        <f t="shared" si="9"/>
        <v>132.99538318452363</v>
      </c>
    </row>
    <row r="55" spans="1:6" ht="15.75">
      <c r="A55" s="14" t="s">
        <v>1</v>
      </c>
      <c r="B55" s="19">
        <v>1729.58</v>
      </c>
      <c r="C55" s="19">
        <f>1579.58364-0.1901</f>
        <v>1579.39354</v>
      </c>
      <c r="D55" s="11">
        <f aca="true" t="shared" si="10" ref="D55:D63">C55/B55*100</f>
        <v>91.31659362388558</v>
      </c>
      <c r="E55" s="42">
        <v>1298.17719</v>
      </c>
      <c r="F55" s="21">
        <f aca="true" t="shared" si="11" ref="F55:F65">C55/E55*100</f>
        <v>121.66240110874232</v>
      </c>
    </row>
    <row r="56" spans="1:6" ht="15.75">
      <c r="A56" s="20" t="s">
        <v>3</v>
      </c>
      <c r="B56" s="15">
        <v>1210.211</v>
      </c>
      <c r="C56" s="15">
        <v>776.07585</v>
      </c>
      <c r="D56" s="11">
        <f t="shared" si="10"/>
        <v>64.12731746778041</v>
      </c>
      <c r="E56" s="42">
        <v>751.92198</v>
      </c>
      <c r="F56" s="21">
        <f t="shared" si="11"/>
        <v>103.21228407234484</v>
      </c>
    </row>
    <row r="57" spans="1:6" ht="15.75">
      <c r="A57" s="20" t="s">
        <v>4</v>
      </c>
      <c r="B57" s="19">
        <v>2351.10436</v>
      </c>
      <c r="C57" s="15">
        <v>1936.26818</v>
      </c>
      <c r="D57" s="11">
        <f t="shared" si="10"/>
        <v>82.35568837105981</v>
      </c>
      <c r="E57" s="42">
        <v>1475.10122</v>
      </c>
      <c r="F57" s="21">
        <f t="shared" si="11"/>
        <v>131.26341119831764</v>
      </c>
    </row>
    <row r="58" spans="1:6" ht="15.75">
      <c r="A58" s="14" t="s">
        <v>2</v>
      </c>
      <c r="B58" s="19">
        <v>7351.09742</v>
      </c>
      <c r="C58" s="15">
        <v>3942.9549500000003</v>
      </c>
      <c r="D58" s="11">
        <f t="shared" si="10"/>
        <v>53.63763700468005</v>
      </c>
      <c r="E58" s="42">
        <v>3257.37778</v>
      </c>
      <c r="F58" s="21">
        <f t="shared" si="11"/>
        <v>121.04690386879228</v>
      </c>
    </row>
    <row r="59" spans="1:6" ht="29.25" customHeight="1">
      <c r="A59" s="17" t="s">
        <v>29</v>
      </c>
      <c r="B59" s="19">
        <v>9384.30552</v>
      </c>
      <c r="C59" s="15">
        <v>711.88953</v>
      </c>
      <c r="D59" s="21">
        <f t="shared" si="10"/>
        <v>7.585958582473773</v>
      </c>
      <c r="E59" s="42">
        <v>4431.365250000001</v>
      </c>
      <c r="F59" s="21">
        <f t="shared" si="11"/>
        <v>16.064790190788266</v>
      </c>
    </row>
    <row r="60" spans="1:6" ht="17.25" customHeight="1">
      <c r="A60" s="17" t="s">
        <v>66</v>
      </c>
      <c r="B60" s="15">
        <v>425.495</v>
      </c>
      <c r="C60" s="15">
        <v>319.91677999999996</v>
      </c>
      <c r="D60" s="21">
        <f t="shared" si="10"/>
        <v>75.18696576928048</v>
      </c>
      <c r="E60" s="42">
        <v>311.64233</v>
      </c>
      <c r="F60" s="21">
        <f t="shared" si="11"/>
        <v>102.65511106915417</v>
      </c>
    </row>
    <row r="61" spans="1:6" ht="15.75">
      <c r="A61" s="17" t="s">
        <v>27</v>
      </c>
      <c r="B61" s="19">
        <v>1504.783</v>
      </c>
      <c r="C61" s="19">
        <v>102.90592000000001</v>
      </c>
      <c r="D61" s="21">
        <f t="shared" si="10"/>
        <v>6.8385886868737895</v>
      </c>
      <c r="E61" s="42">
        <v>62.192629999999994</v>
      </c>
      <c r="F61" s="21">
        <f t="shared" si="11"/>
        <v>165.46320681405498</v>
      </c>
    </row>
    <row r="62" spans="1:6" ht="30" customHeight="1">
      <c r="A62" s="17" t="s">
        <v>84</v>
      </c>
      <c r="B62" s="15">
        <v>0</v>
      </c>
      <c r="C62" s="15">
        <v>0</v>
      </c>
      <c r="D62" s="21"/>
      <c r="E62" s="47">
        <v>16911.3</v>
      </c>
      <c r="F62" s="21">
        <f t="shared" si="11"/>
        <v>0</v>
      </c>
    </row>
    <row r="63" spans="1:6" ht="17.25" customHeight="1">
      <c r="A63" s="17" t="s">
        <v>62</v>
      </c>
      <c r="B63" s="19">
        <v>53.83</v>
      </c>
      <c r="C63" s="19">
        <v>53.83</v>
      </c>
      <c r="D63" s="21">
        <f t="shared" si="10"/>
        <v>100</v>
      </c>
      <c r="E63" s="47">
        <v>0</v>
      </c>
      <c r="F63" s="21"/>
    </row>
    <row r="64" spans="1:6" ht="15.75">
      <c r="A64" s="17" t="s">
        <v>28</v>
      </c>
      <c r="B64" s="15">
        <v>0</v>
      </c>
      <c r="C64" s="15">
        <v>0</v>
      </c>
      <c r="D64" s="21"/>
      <c r="E64" s="42">
        <v>2262.197</v>
      </c>
      <c r="F64" s="21">
        <f t="shared" si="11"/>
        <v>0</v>
      </c>
    </row>
    <row r="65" spans="1:6" ht="15.75">
      <c r="A65" s="17" t="s">
        <v>76</v>
      </c>
      <c r="B65" s="18">
        <v>0</v>
      </c>
      <c r="C65" s="18">
        <v>0</v>
      </c>
      <c r="D65" s="21"/>
      <c r="E65" s="48">
        <v>27</v>
      </c>
      <c r="F65" s="21">
        <f t="shared" si="11"/>
        <v>0</v>
      </c>
    </row>
    <row r="66" spans="1:11" ht="22.5" customHeight="1">
      <c r="A66" s="28" t="s">
        <v>55</v>
      </c>
      <c r="B66" s="29">
        <f>B41+B42+B46+B49+B56+B57+B58+B59+B61+B62+B64+B65+B63+B60</f>
        <v>158453.76398</v>
      </c>
      <c r="C66" s="29">
        <f>C41+C42+C46+C49+C56+C57+C58+C59+C61+C62+C64+C65+C63+C60</f>
        <v>120060.92263</v>
      </c>
      <c r="D66" s="40">
        <f>C66/B66*100</f>
        <v>75.77031912296768</v>
      </c>
      <c r="E66" s="29">
        <f>E41+E42+E46+E49+E56+E57+E58+E59+E61+E62+E64+E65+E63+E60</f>
        <v>113228.44592</v>
      </c>
      <c r="F66" s="40">
        <f>C66/E66*100</f>
        <v>106.03424047242281</v>
      </c>
      <c r="H66">
        <v>158453.76398000005</v>
      </c>
      <c r="I66" s="23">
        <v>120060.92263</v>
      </c>
      <c r="K66" s="23">
        <v>113228.44592</v>
      </c>
    </row>
    <row r="67" spans="1:11" s="22" customFormat="1" ht="18" customHeight="1">
      <c r="A67" s="61" t="s">
        <v>51</v>
      </c>
      <c r="B67" s="61"/>
      <c r="C67" s="61"/>
      <c r="D67" s="61"/>
      <c r="E67" s="61"/>
      <c r="F67" s="61"/>
      <c r="H67" s="54">
        <f>H66-B66</f>
        <v>0</v>
      </c>
      <c r="I67" s="54">
        <f>I66-C66</f>
        <v>0</v>
      </c>
      <c r="K67" s="54">
        <f>K66-E66</f>
        <v>0</v>
      </c>
    </row>
    <row r="68" spans="1:6" ht="15.75">
      <c r="A68" s="14" t="s">
        <v>23</v>
      </c>
      <c r="B68" s="19">
        <v>372.626</v>
      </c>
      <c r="C68" s="19">
        <v>297.931</v>
      </c>
      <c r="D68" s="11">
        <f>C68/B68*100</f>
        <v>79.9544315211499</v>
      </c>
      <c r="E68" s="42">
        <v>80.86</v>
      </c>
      <c r="F68" s="24">
        <f>C68/E68*100</f>
        <v>368.45288152362104</v>
      </c>
    </row>
    <row r="69" spans="1:6" ht="15.75">
      <c r="A69" s="20" t="s">
        <v>0</v>
      </c>
      <c r="B69" s="18">
        <v>1846.711</v>
      </c>
      <c r="C69" s="21">
        <v>472.241</v>
      </c>
      <c r="D69" s="11">
        <f>C69/B69*100</f>
        <v>25.57200341580247</v>
      </c>
      <c r="E69" s="48">
        <v>3890.64768</v>
      </c>
      <c r="F69" s="24">
        <f>C69/E69*100</f>
        <v>12.137850528783938</v>
      </c>
    </row>
    <row r="70" spans="1:6" ht="15.75">
      <c r="A70" s="14" t="s">
        <v>67</v>
      </c>
      <c r="B70" s="18">
        <v>0</v>
      </c>
      <c r="C70" s="21">
        <v>0</v>
      </c>
      <c r="D70" s="11"/>
      <c r="E70" s="48">
        <v>632.1682800000001</v>
      </c>
      <c r="F70" s="24">
        <f>C70/E70*100</f>
        <v>0</v>
      </c>
    </row>
    <row r="71" spans="1:6" ht="15.75">
      <c r="A71" s="14" t="s">
        <v>68</v>
      </c>
      <c r="B71" s="18">
        <v>1498.852</v>
      </c>
      <c r="C71" s="21">
        <v>437.582</v>
      </c>
      <c r="D71" s="11">
        <f>C71/B71*100</f>
        <v>29.194476839607912</v>
      </c>
      <c r="E71" s="48">
        <v>3141.3764</v>
      </c>
      <c r="F71" s="24">
        <f>C71/E71*100</f>
        <v>13.929626516580438</v>
      </c>
    </row>
    <row r="72" spans="1:6" ht="16.5" customHeight="1">
      <c r="A72" s="14" t="s">
        <v>69</v>
      </c>
      <c r="B72" s="18">
        <v>34.659</v>
      </c>
      <c r="C72" s="21">
        <v>34.659</v>
      </c>
      <c r="D72" s="11">
        <f>C72/B72*100</f>
        <v>100</v>
      </c>
      <c r="E72" s="48">
        <v>117.10300000000001</v>
      </c>
      <c r="F72" s="24">
        <f aca="true" t="shared" si="12" ref="F72:F83">C72/E72*100</f>
        <v>29.597021425582604</v>
      </c>
    </row>
    <row r="73" spans="1:6" ht="15.75">
      <c r="A73" s="20" t="s">
        <v>24</v>
      </c>
      <c r="B73" s="18">
        <v>2864.57258</v>
      </c>
      <c r="C73" s="21">
        <v>2830.1724799999997</v>
      </c>
      <c r="D73" s="11">
        <f>C73/B73*100</f>
        <v>98.79911927384293</v>
      </c>
      <c r="E73" s="48">
        <v>0</v>
      </c>
      <c r="F73" s="24"/>
    </row>
    <row r="74" spans="1:6" ht="15.75">
      <c r="A74" s="14" t="s">
        <v>13</v>
      </c>
      <c r="B74" s="18">
        <v>158.012</v>
      </c>
      <c r="C74" s="18">
        <v>91.129</v>
      </c>
      <c r="D74" s="11">
        <f>C74/B74*100</f>
        <v>57.67220211123206</v>
      </c>
      <c r="E74" s="48">
        <v>27.012</v>
      </c>
      <c r="F74" s="24">
        <f t="shared" si="12"/>
        <v>337.36487487042797</v>
      </c>
    </row>
    <row r="75" spans="1:6" ht="15.75">
      <c r="A75" s="14" t="s">
        <v>6</v>
      </c>
      <c r="B75" s="19">
        <v>7</v>
      </c>
      <c r="C75" s="19">
        <v>7</v>
      </c>
      <c r="D75" s="11">
        <f>C75/B75*100</f>
        <v>100</v>
      </c>
      <c r="E75" s="42">
        <v>5.657</v>
      </c>
      <c r="F75" s="24">
        <f t="shared" si="12"/>
        <v>123.7404984974368</v>
      </c>
    </row>
    <row r="76" spans="1:6" ht="15.75">
      <c r="A76" s="20" t="s">
        <v>2</v>
      </c>
      <c r="B76" s="19">
        <v>569.481</v>
      </c>
      <c r="C76" s="19">
        <v>433.09992</v>
      </c>
      <c r="D76" s="11">
        <f aca="true" t="shared" si="13" ref="D76:D88">C76/B76*100</f>
        <v>76.05168916961233</v>
      </c>
      <c r="E76" s="42">
        <v>296.90418000000005</v>
      </c>
      <c r="F76" s="24">
        <f t="shared" si="12"/>
        <v>145.87195101126562</v>
      </c>
    </row>
    <row r="77" spans="1:6" ht="29.25" customHeight="1">
      <c r="A77" s="17" t="s">
        <v>82</v>
      </c>
      <c r="B77" s="19">
        <v>298</v>
      </c>
      <c r="C77" s="19">
        <v>0</v>
      </c>
      <c r="D77" s="11">
        <f t="shared" si="13"/>
        <v>0</v>
      </c>
      <c r="E77" s="42"/>
      <c r="F77" s="24"/>
    </row>
    <row r="78" spans="1:6" ht="15.75">
      <c r="A78" s="14" t="s">
        <v>34</v>
      </c>
      <c r="B78" s="19">
        <v>3543.90391</v>
      </c>
      <c r="C78" s="19">
        <v>3237.78827</v>
      </c>
      <c r="D78" s="11">
        <f t="shared" si="13"/>
        <v>91.3621913072694</v>
      </c>
      <c r="E78" s="42">
        <v>0</v>
      </c>
      <c r="F78" s="24"/>
    </row>
    <row r="79" spans="1:6" ht="31.5" customHeight="1">
      <c r="A79" s="14" t="s">
        <v>78</v>
      </c>
      <c r="B79" s="19">
        <v>7828.346930000001</v>
      </c>
      <c r="C79" s="19">
        <v>1738.8624499999999</v>
      </c>
      <c r="D79" s="11">
        <f t="shared" si="13"/>
        <v>22.212383604721</v>
      </c>
      <c r="E79" s="42">
        <v>0</v>
      </c>
      <c r="F79" s="24"/>
    </row>
    <row r="80" spans="1:6" ht="18" customHeight="1">
      <c r="A80" s="14" t="s">
        <v>72</v>
      </c>
      <c r="B80" s="19">
        <v>20775.170280000002</v>
      </c>
      <c r="C80" s="19">
        <v>10378.13986</v>
      </c>
      <c r="D80" s="11">
        <f t="shared" si="13"/>
        <v>49.95453572763688</v>
      </c>
      <c r="E80" s="42">
        <v>0</v>
      </c>
      <c r="F80" s="24"/>
    </row>
    <row r="81" spans="1:6" ht="18" customHeight="1">
      <c r="A81" s="14" t="s">
        <v>77</v>
      </c>
      <c r="B81" s="19">
        <v>15</v>
      </c>
      <c r="C81" s="19">
        <v>13</v>
      </c>
      <c r="D81" s="11">
        <f t="shared" si="13"/>
        <v>86.66666666666667</v>
      </c>
      <c r="E81" s="42">
        <v>0</v>
      </c>
      <c r="F81" s="24"/>
    </row>
    <row r="82" spans="1:6" ht="31.5" customHeight="1">
      <c r="A82" s="17" t="s">
        <v>29</v>
      </c>
      <c r="B82" s="19"/>
      <c r="C82" s="19"/>
      <c r="D82" s="11"/>
      <c r="E82" s="42">
        <v>750.1118700000001</v>
      </c>
      <c r="F82" s="24">
        <f t="shared" si="12"/>
        <v>0</v>
      </c>
    </row>
    <row r="83" spans="1:6" ht="15.75">
      <c r="A83" s="17" t="s">
        <v>35</v>
      </c>
      <c r="B83" s="11">
        <v>3604.7</v>
      </c>
      <c r="C83" s="11">
        <v>3580</v>
      </c>
      <c r="D83" s="11">
        <f t="shared" si="13"/>
        <v>99.3147834771271</v>
      </c>
      <c r="E83" s="42">
        <v>4220</v>
      </c>
      <c r="F83" s="24">
        <f t="shared" si="12"/>
        <v>84.83412322274881</v>
      </c>
    </row>
    <row r="84" spans="1:6" ht="15.75">
      <c r="A84" s="17" t="s">
        <v>27</v>
      </c>
      <c r="B84" s="11">
        <v>22.9</v>
      </c>
      <c r="C84" s="11">
        <v>0</v>
      </c>
      <c r="D84" s="11">
        <f t="shared" si="13"/>
        <v>0</v>
      </c>
      <c r="E84" s="42"/>
      <c r="F84" s="24"/>
    </row>
    <row r="85" spans="1:6" ht="15.75">
      <c r="A85" s="17" t="s">
        <v>74</v>
      </c>
      <c r="B85" s="11">
        <v>37.14061</v>
      </c>
      <c r="C85" s="11">
        <v>5.60667</v>
      </c>
      <c r="D85" s="11">
        <f t="shared" si="13"/>
        <v>15.095794064771686</v>
      </c>
      <c r="E85" s="42">
        <v>126.72194</v>
      </c>
      <c r="F85" s="24">
        <f>C85/E85*100</f>
        <v>4.4243877579525694</v>
      </c>
    </row>
    <row r="86" spans="1:9" ht="15.75">
      <c r="A86" s="17" t="s">
        <v>28</v>
      </c>
      <c r="B86" s="19">
        <v>30.6</v>
      </c>
      <c r="C86" s="19">
        <v>30.6</v>
      </c>
      <c r="D86" s="11">
        <f t="shared" si="13"/>
        <v>100</v>
      </c>
      <c r="E86" s="42">
        <v>276.3</v>
      </c>
      <c r="F86" s="24">
        <f>C86/E86*100</f>
        <v>11.074918566775244</v>
      </c>
      <c r="H86">
        <f>41974.16431+5286.2</f>
        <v>47260.36431</v>
      </c>
      <c r="I86">
        <f>23115.57065+2882.6</f>
        <v>25998.17065</v>
      </c>
    </row>
    <row r="87" spans="1:9" ht="22.5" customHeight="1">
      <c r="A87" s="5" t="s">
        <v>19</v>
      </c>
      <c r="B87" s="2">
        <v>5286.2</v>
      </c>
      <c r="C87" s="2">
        <v>2882.6</v>
      </c>
      <c r="D87" s="2">
        <f t="shared" si="13"/>
        <v>54.5306647497257</v>
      </c>
      <c r="E87" s="44">
        <v>3212.7092200000006</v>
      </c>
      <c r="F87" s="2">
        <f>C87/E87*100</f>
        <v>89.72489579993795</v>
      </c>
      <c r="H87" s="23">
        <f>H86-B88</f>
        <v>0</v>
      </c>
      <c r="I87" s="23">
        <f>I86-C88</f>
        <v>0</v>
      </c>
    </row>
    <row r="88" spans="1:11" ht="23.25" customHeight="1">
      <c r="A88" s="10" t="s">
        <v>56</v>
      </c>
      <c r="B88" s="2">
        <f>B68+B69+B73+B74+B75+B76+B78+B79+B80+B81+B83+B85+B86+B87+B77+B84+B82</f>
        <v>47260.36431</v>
      </c>
      <c r="C88" s="2">
        <f>C68+C69+C73+C74+C75+C76+C78+C79+C80+C81+C83+C85+C86+C87+C77+C84+C82</f>
        <v>25998.170649999996</v>
      </c>
      <c r="D88" s="2">
        <f t="shared" si="13"/>
        <v>55.010516803187116</v>
      </c>
      <c r="E88" s="2">
        <f>E68+E69+E73+E74+E75+E76+E78+E79+E80+E81+E83+E85+E86+E87+E77+E84+E82</f>
        <v>12886.923890000002</v>
      </c>
      <c r="F88" s="2">
        <f>C88/E88*100</f>
        <v>201.7407014421344</v>
      </c>
      <c r="K88">
        <v>12886.92389</v>
      </c>
    </row>
    <row r="89" spans="1:11" ht="16.5" customHeight="1">
      <c r="A89" t="s">
        <v>81</v>
      </c>
      <c r="H89" s="23"/>
      <c r="I89" s="23"/>
      <c r="K89" s="23">
        <f>K88-E88</f>
        <v>0</v>
      </c>
    </row>
  </sheetData>
  <sheetProtection/>
  <mergeCells count="5">
    <mergeCell ref="A29:F29"/>
    <mergeCell ref="A40:F40"/>
    <mergeCell ref="A67:F67"/>
    <mergeCell ref="A2:F2"/>
    <mergeCell ref="A1:F1"/>
  </mergeCells>
  <printOptions/>
  <pageMargins left="0.7" right="0.33" top="0.37" bottom="0.32" header="0.3" footer="0.3"/>
  <pageSetup horizontalDpi="600" verticalDpi="600" orientation="portrait" paperSize="9" scale="80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2020-10-07T08:44:29Z</cp:lastPrinted>
  <dcterms:created xsi:type="dcterms:W3CDTF">2008-11-20T12:12:02Z</dcterms:created>
  <dcterms:modified xsi:type="dcterms:W3CDTF">2020-10-07T08:44:31Z</dcterms:modified>
  <cp:category/>
  <cp:version/>
  <cp:contentType/>
  <cp:contentStatus/>
</cp:coreProperties>
</file>