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8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<sst xmlns="http://schemas.openxmlformats.org/spreadsheetml/2006/main" count="326" uniqueCount="37">
  <si>
    <t>Аналіз виконання бюджету за 2015 рік</t>
  </si>
  <si>
    <t>КФК</t>
  </si>
  <si>
    <t>КЕКВ</t>
  </si>
  <si>
    <t>Загальний фонд</t>
  </si>
  <si>
    <t>Спеціальний фонд</t>
  </si>
  <si>
    <t>Виконання бюджету у 2014 р.    тис. грн.</t>
  </si>
  <si>
    <t>План на 2015 р.      тис. грн.</t>
  </si>
  <si>
    <t>Уточнений план на      2015 р.     тис. грн.</t>
  </si>
  <si>
    <t>Виконання бюджету у 2015 р.          тис. грн.</t>
  </si>
  <si>
    <t>Виконання бюджету за 2015р.            %</t>
  </si>
  <si>
    <t xml:space="preserve">Порівняльне виконання бюджету у 2014-2015 рр.                       % </t>
  </si>
  <si>
    <t>Уточнений план на 2015 р.     тис. грн.</t>
  </si>
  <si>
    <t>Виконання бюджету за 2015 р.            %</t>
  </si>
  <si>
    <t>Заробітна плата</t>
  </si>
  <si>
    <t>Нарахування на заробітну плату</t>
  </si>
  <si>
    <t>Придбання товарів і послуг</t>
  </si>
  <si>
    <t>Предмети, матеріали, обладнання та інвентар, у тому числі м"який інвентар обмундирування</t>
  </si>
  <si>
    <t>Медикаменти та перев"язувальні матеріали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</si>
  <si>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</si>
  <si>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</si>
  <si>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</si>
  <si>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</si>
  <si>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</si>
  <si>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</si>
  <si>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</si>
  <si>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</si>
  <si>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</si>
  <si>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Інші поточні видатки</t>
  </si>
  <si>
    <t>Окремі заходи по реалізації державних (регіональних) програм, не віднесені до заходів розвитку</t>
  </si>
  <si>
    <t>Інші поточні трансферти населенню</t>
  </si>
  <si>
    <t>Придбання обладнання і предметів довгострокового користування</t>
  </si>
  <si>
    <t>Капітальний ремонт інших об"єктів</t>
  </si>
  <si>
    <t>Капітальні трансферти органам державного управління інших рівнів</t>
  </si>
  <si>
    <t>Всьго по КФК</t>
  </si>
  <si>
    <t>Оплата інших комунальних послуг</t>
  </si>
  <si>
    <t>Реконструкція інших об"єктів</t>
  </si>
  <si>
    <t xml:space="preserve">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</si>
</sst>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%"/>
    <numFmt numFmtId="167" formatCode="0%"/>
    <numFmt numFmtId="168" formatCode="0.00%"/>
    <numFmt numFmtId="169" formatCode="0.0"/>
  </numFmts>
  <fonts count="4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5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5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6" fontId="1" fillId="0" borderId="1" xfId="19" applyNumberFormat="1" applyFont="1" applyFill="1" applyBorder="1" applyAlignment="1" applyProtection="1">
      <alignment/>
      <protection/>
    </xf>
    <xf numFmtId="166" fontId="1" fillId="0" borderId="7" xfId="19" applyNumberFormat="1" applyFont="1" applyFill="1" applyBorder="1" applyAlignment="1" applyProtection="1">
      <alignment/>
      <protection/>
    </xf>
    <xf numFmtId="164" fontId="1" fillId="0" borderId="3" xfId="0" applyFont="1" applyBorder="1" applyAlignment="1">
      <alignment wrapText="1"/>
    </xf>
    <xf numFmtId="164" fontId="1" fillId="0" borderId="8" xfId="0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6" fontId="1" fillId="0" borderId="5" xfId="0" applyNumberFormat="1" applyFont="1" applyBorder="1" applyAlignment="1">
      <alignment/>
    </xf>
    <xf numFmtId="166" fontId="1" fillId="0" borderId="4" xfId="0" applyNumberFormat="1" applyFont="1" applyBorder="1" applyAlignment="1">
      <alignment/>
    </xf>
    <xf numFmtId="164" fontId="1" fillId="0" borderId="9" xfId="0" applyFont="1" applyBorder="1" applyAlignment="1">
      <alignment/>
    </xf>
    <xf numFmtId="166" fontId="1" fillId="0" borderId="9" xfId="19" applyNumberFormat="1" applyFont="1" applyFill="1" applyBorder="1" applyAlignment="1" applyProtection="1">
      <alignment/>
      <protection/>
    </xf>
    <xf numFmtId="166" fontId="1" fillId="0" borderId="10" xfId="19" applyNumberFormat="1" applyFont="1" applyFill="1" applyBorder="1" applyAlignment="1" applyProtection="1">
      <alignment/>
      <protection/>
    </xf>
    <xf numFmtId="164" fontId="1" fillId="0" borderId="1" xfId="0" applyFont="1" applyBorder="1" applyAlignment="1">
      <alignment wrapText="1"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7" xfId="0" applyFont="1" applyBorder="1" applyAlignment="1">
      <alignment/>
    </xf>
    <xf numFmtId="166" fontId="2" fillId="0" borderId="1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6" fontId="2" fillId="0" borderId="1" xfId="19" applyNumberFormat="1" applyFont="1" applyFill="1" applyBorder="1" applyAlignment="1" applyProtection="1">
      <alignment/>
      <protection/>
    </xf>
    <xf numFmtId="166" fontId="2" fillId="0" borderId="7" xfId="19" applyNumberFormat="1" applyFont="1" applyFill="1" applyBorder="1" applyAlignment="1" applyProtection="1">
      <alignment/>
      <protection/>
    </xf>
    <xf numFmtId="164" fontId="1" fillId="0" borderId="5" xfId="0" applyFont="1" applyBorder="1" applyAlignment="1">
      <alignment wrapText="1"/>
    </xf>
    <xf numFmtId="166" fontId="1" fillId="0" borderId="5" xfId="19" applyNumberFormat="1" applyFont="1" applyFill="1" applyBorder="1" applyAlignment="1" applyProtection="1">
      <alignment/>
      <protection/>
    </xf>
    <xf numFmtId="166" fontId="1" fillId="0" borderId="4" xfId="19" applyNumberFormat="1" applyFont="1" applyFill="1" applyBorder="1" applyAlignment="1" applyProtection="1">
      <alignment/>
      <protection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10" xfId="0" applyFont="1" applyBorder="1" applyAlignment="1">
      <alignment/>
    </xf>
    <xf numFmtId="165" fontId="1" fillId="0" borderId="10" xfId="0" applyNumberFormat="1" applyFont="1" applyBorder="1" applyAlignment="1">
      <alignment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1" fillId="0" borderId="11" xfId="0" applyFont="1" applyBorder="1" applyAlignment="1">
      <alignment wrapText="1"/>
    </xf>
    <xf numFmtId="164" fontId="1" fillId="0" borderId="12" xfId="0" applyFont="1" applyBorder="1" applyAlignment="1">
      <alignment/>
    </xf>
    <xf numFmtId="166" fontId="1" fillId="0" borderId="6" xfId="0" applyNumberFormat="1" applyFont="1" applyBorder="1" applyAlignment="1">
      <alignment/>
    </xf>
    <xf numFmtId="164" fontId="1" fillId="0" borderId="13" xfId="0" applyFont="1" applyBorder="1" applyAlignment="1">
      <alignment/>
    </xf>
    <xf numFmtId="164" fontId="1" fillId="0" borderId="11" xfId="0" applyFont="1" applyBorder="1" applyAlignment="1">
      <alignment/>
    </xf>
    <xf numFmtId="164" fontId="1" fillId="0" borderId="14" xfId="0" applyFont="1" applyBorder="1" applyAlignment="1">
      <alignment/>
    </xf>
    <xf numFmtId="164" fontId="1" fillId="0" borderId="15" xfId="0" applyFont="1" applyBorder="1" applyAlignment="1">
      <alignment/>
    </xf>
    <xf numFmtId="164" fontId="2" fillId="0" borderId="1" xfId="0" applyFont="1" applyBorder="1" applyAlignment="1">
      <alignment horizontal="left"/>
    </xf>
    <xf numFmtId="164" fontId="2" fillId="0" borderId="5" xfId="0" applyFont="1" applyBorder="1" applyAlignment="1">
      <alignment/>
    </xf>
    <xf numFmtId="165" fontId="1" fillId="0" borderId="5" xfId="0" applyNumberFormat="1" applyFont="1" applyBorder="1" applyAlignment="1">
      <alignment horizontal="right"/>
    </xf>
    <xf numFmtId="164" fontId="1" fillId="0" borderId="16" xfId="0" applyFont="1" applyBorder="1" applyAlignment="1">
      <alignment/>
    </xf>
    <xf numFmtId="166" fontId="1" fillId="0" borderId="3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6" fontId="1" fillId="0" borderId="9" xfId="0" applyNumberFormat="1" applyFont="1" applyBorder="1" applyAlignment="1">
      <alignment/>
    </xf>
    <xf numFmtId="164" fontId="2" fillId="2" borderId="7" xfId="0" applyFont="1" applyFill="1" applyBorder="1" applyAlignment="1">
      <alignment/>
    </xf>
    <xf numFmtId="167" fontId="2" fillId="0" borderId="1" xfId="19" applyFont="1" applyFill="1" applyBorder="1" applyAlignment="1" applyProtection="1">
      <alignment/>
      <protection/>
    </xf>
    <xf numFmtId="165" fontId="1" fillId="0" borderId="4" xfId="0" applyNumberFormat="1" applyFont="1" applyBorder="1" applyAlignment="1">
      <alignment/>
    </xf>
    <xf numFmtId="166" fontId="1" fillId="0" borderId="3" xfId="19" applyNumberFormat="1" applyFont="1" applyFill="1" applyBorder="1" applyAlignment="1" applyProtection="1">
      <alignment/>
      <protection/>
    </xf>
    <xf numFmtId="164" fontId="2" fillId="2" borderId="1" xfId="0" applyFont="1" applyFill="1" applyBorder="1" applyAlignment="1">
      <alignment/>
    </xf>
    <xf numFmtId="164" fontId="2" fillId="0" borderId="17" xfId="0" applyFont="1" applyBorder="1" applyAlignment="1">
      <alignment/>
    </xf>
    <xf numFmtId="164" fontId="2" fillId="0" borderId="7" xfId="0" applyFont="1" applyBorder="1" applyAlignment="1">
      <alignment/>
    </xf>
    <xf numFmtId="164" fontId="3" fillId="0" borderId="1" xfId="0" applyFont="1" applyBorder="1" applyAlignment="1">
      <alignment/>
    </xf>
    <xf numFmtId="168" fontId="2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wrapText="1"/>
    </xf>
    <xf numFmtId="169" fontId="2" fillId="0" borderId="7" xfId="0" applyNumberFormat="1" applyFont="1" applyBorder="1" applyAlignment="1">
      <alignment/>
    </xf>
    <xf numFmtId="169" fontId="1" fillId="0" borderId="7" xfId="0" applyNumberFormat="1" applyFont="1" applyBorder="1" applyAlignment="1">
      <alignment/>
    </xf>
    <xf numFmtId="164" fontId="1" fillId="0" borderId="1" xfId="0" applyFont="1" applyBorder="1" applyAlignment="1">
      <alignment horizontal="left" wrapText="1"/>
    </xf>
    <xf numFmtId="169" fontId="1" fillId="0" borderId="5" xfId="0" applyNumberFormat="1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9" xfId="0" applyFont="1" applyBorder="1" applyAlignment="1">
      <alignment wrapText="1"/>
    </xf>
    <xf numFmtId="166" fontId="2" fillId="0" borderId="3" xfId="19" applyNumberFormat="1" applyFont="1" applyFill="1" applyBorder="1" applyAlignment="1" applyProtection="1">
      <alignment/>
      <protection/>
    </xf>
    <xf numFmtId="164" fontId="1" fillId="0" borderId="18" xfId="0" applyFont="1" applyBorder="1" applyAlignment="1">
      <alignment/>
    </xf>
    <xf numFmtId="166" fontId="1" fillId="0" borderId="14" xfId="19" applyNumberFormat="1" applyFont="1" applyFill="1" applyBorder="1" applyAlignment="1" applyProtection="1">
      <alignment/>
      <protection/>
    </xf>
    <xf numFmtId="166" fontId="2" fillId="0" borderId="15" xfId="19" applyNumberFormat="1" applyFont="1" applyFill="1" applyBorder="1" applyAlignment="1" applyProtection="1">
      <alignment/>
      <protection/>
    </xf>
    <xf numFmtId="164" fontId="2" fillId="0" borderId="5" xfId="0" applyFont="1" applyBorder="1" applyAlignment="1">
      <alignment horizontal="left"/>
    </xf>
    <xf numFmtId="164" fontId="2" fillId="0" borderId="4" xfId="0" applyFont="1" applyBorder="1" applyAlignment="1">
      <alignment/>
    </xf>
    <xf numFmtId="166" fontId="2" fillId="0" borderId="5" xfId="19" applyNumberFormat="1" applyFont="1" applyFill="1" applyBorder="1" applyAlignment="1" applyProtection="1">
      <alignment/>
      <protection/>
    </xf>
    <xf numFmtId="166" fontId="2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2"/>
  <sheetViews>
    <sheetView tabSelected="1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6" sqref="I16"/>
    </sheetView>
  </sheetViews>
  <sheetFormatPr defaultColWidth="9.140625" defaultRowHeight="12.75"/>
  <cols>
    <col min="1" max="1" width="8.8515625" style="1" customWidth="1"/>
    <col min="2" max="2" width="25.57421875" style="1" customWidth="1"/>
    <col min="3" max="3" width="8.421875" style="1" customWidth="1"/>
    <col min="4" max="4" width="12.28125" style="1" customWidth="1"/>
    <col min="5" max="5" width="10.57421875" style="1" customWidth="1"/>
    <col min="6" max="6" width="13.7109375" style="1" customWidth="1"/>
    <col min="7" max="7" width="12.7109375" style="1" customWidth="1"/>
    <col min="8" max="8" width="11.7109375" style="1" customWidth="1"/>
    <col min="9" max="9" width="14.421875" style="1" customWidth="1"/>
    <col min="10" max="11" width="12.28125" style="1" customWidth="1"/>
    <col min="12" max="12" width="11.8515625" style="1" customWidth="1"/>
    <col min="13" max="13" width="12.8515625" style="1" customWidth="1"/>
    <col min="14" max="14" width="12.7109375" style="1" customWidth="1"/>
    <col min="15" max="15" width="12.421875" style="1" customWidth="1"/>
    <col min="16" max="16384" width="9.140625" style="1" customWidth="1"/>
  </cols>
  <sheetData>
    <row r="1" spans="1:15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3" spans="1:15" ht="13.5" customHeight="1">
      <c r="A3" s="3" t="s">
        <v>1</v>
      </c>
      <c r="B3" s="3"/>
      <c r="C3" s="4" t="s">
        <v>2</v>
      </c>
      <c r="D3" s="5" t="s">
        <v>3</v>
      </c>
      <c r="E3" s="5"/>
      <c r="F3" s="5"/>
      <c r="G3" s="5"/>
      <c r="H3" s="5"/>
      <c r="I3" s="5"/>
      <c r="J3" s="6" t="s">
        <v>4</v>
      </c>
      <c r="K3" s="6"/>
      <c r="L3" s="6"/>
      <c r="M3" s="6"/>
      <c r="N3" s="6"/>
      <c r="O3" s="6"/>
    </row>
    <row r="4" spans="1:15" ht="108.75" customHeight="1">
      <c r="A4" s="3"/>
      <c r="B4" s="3"/>
      <c r="C4" s="4"/>
      <c r="D4" s="7" t="s">
        <v>5</v>
      </c>
      <c r="E4" s="8" t="s">
        <v>6</v>
      </c>
      <c r="F4" s="9" t="s">
        <v>7</v>
      </c>
      <c r="G4" s="10" t="s">
        <v>8</v>
      </c>
      <c r="H4" s="9" t="s">
        <v>9</v>
      </c>
      <c r="I4" s="9" t="s">
        <v>10</v>
      </c>
      <c r="J4" s="9" t="s">
        <v>5</v>
      </c>
      <c r="K4" s="11" t="s">
        <v>6</v>
      </c>
      <c r="L4" s="11" t="s">
        <v>11</v>
      </c>
      <c r="M4" s="11" t="s">
        <v>8</v>
      </c>
      <c r="N4" s="9" t="s">
        <v>12</v>
      </c>
      <c r="O4" s="9" t="s">
        <v>10</v>
      </c>
    </row>
    <row r="5" spans="1:15" ht="15.75">
      <c r="A5" s="12">
        <v>70000</v>
      </c>
      <c r="B5" s="13" t="s">
        <v>13</v>
      </c>
      <c r="C5" s="14">
        <v>2111</v>
      </c>
      <c r="D5" s="13">
        <f aca="true" t="shared" si="0" ref="D5:G6">D27+D47+D67+D87+D108+D128</f>
        <v>19789.600000000002</v>
      </c>
      <c r="E5" s="15">
        <f t="shared" si="0"/>
        <v>20893.9</v>
      </c>
      <c r="F5" s="16">
        <f t="shared" si="0"/>
        <v>22805.7</v>
      </c>
      <c r="G5" s="13">
        <f t="shared" si="0"/>
        <v>22756.500000000004</v>
      </c>
      <c r="H5" s="17">
        <f aca="true" t="shared" si="1" ref="H5:H21">G5/F5</f>
        <v>0.9978426446020076</v>
      </c>
      <c r="I5" s="18">
        <f aca="true" t="shared" si="2" ref="I5:I21">G5/D5</f>
        <v>1.1499221813477787</v>
      </c>
      <c r="J5" s="13">
        <f aca="true" t="shared" si="3" ref="J5:M6">J27+J47+J67+J87+J108+J128</f>
        <v>0</v>
      </c>
      <c r="K5" s="13">
        <f t="shared" si="3"/>
        <v>0</v>
      </c>
      <c r="L5" s="13">
        <f t="shared" si="3"/>
        <v>0</v>
      </c>
      <c r="M5" s="13">
        <f t="shared" si="3"/>
        <v>0</v>
      </c>
      <c r="N5" s="19"/>
      <c r="O5" s="20"/>
    </row>
    <row r="6" spans="1:15" ht="31.5">
      <c r="A6" s="12"/>
      <c r="B6" s="21" t="s">
        <v>14</v>
      </c>
      <c r="C6" s="22">
        <v>2120</v>
      </c>
      <c r="D6" s="23">
        <f t="shared" si="0"/>
        <v>7116.599999999999</v>
      </c>
      <c r="E6" s="24">
        <f t="shared" si="0"/>
        <v>7584.4000000000015</v>
      </c>
      <c r="F6" s="23">
        <f t="shared" si="0"/>
        <v>8316.3</v>
      </c>
      <c r="G6" s="25">
        <f t="shared" si="0"/>
        <v>8251.9</v>
      </c>
      <c r="H6" s="26">
        <f t="shared" si="1"/>
        <v>0.9922561716147806</v>
      </c>
      <c r="I6" s="27">
        <f t="shared" si="2"/>
        <v>1.1595284264957986</v>
      </c>
      <c r="J6" s="28">
        <f t="shared" si="3"/>
        <v>0</v>
      </c>
      <c r="K6" s="28">
        <f t="shared" si="3"/>
        <v>0</v>
      </c>
      <c r="L6" s="28">
        <f t="shared" si="3"/>
        <v>0</v>
      </c>
      <c r="M6" s="28">
        <f t="shared" si="3"/>
        <v>0</v>
      </c>
      <c r="N6" s="29"/>
      <c r="O6" s="30"/>
    </row>
    <row r="7" spans="1:15" ht="31.5">
      <c r="A7" s="12"/>
      <c r="B7" s="31" t="s">
        <v>15</v>
      </c>
      <c r="C7" s="32"/>
      <c r="D7" s="33">
        <f aca="true" t="shared" si="4" ref="D7:D13">D29+D49+D69+D89+D110+D130</f>
        <v>2238.5</v>
      </c>
      <c r="E7" s="34">
        <f>E8+E9+E10+E11+E12</f>
        <v>3064.8999999999996</v>
      </c>
      <c r="F7" s="33">
        <f>F8+F9+F10+F11+F12</f>
        <v>3150.6000000000004</v>
      </c>
      <c r="G7" s="33">
        <f>G8+G9+G10+G11+G12</f>
        <v>2814.8</v>
      </c>
      <c r="H7" s="35">
        <f t="shared" si="1"/>
        <v>0.8934171268964641</v>
      </c>
      <c r="I7" s="36">
        <f t="shared" si="2"/>
        <v>1.257449184721912</v>
      </c>
      <c r="J7" s="33">
        <f>J29+J49+J69+J89+J110+J130+J150</f>
        <v>1984.6999999999998</v>
      </c>
      <c r="K7" s="33">
        <f>K8+K9+K10+K11+K12</f>
        <v>1669</v>
      </c>
      <c r="L7" s="33">
        <f>L8+L9+L10+L11+L12</f>
        <v>2464.7000000000003</v>
      </c>
      <c r="M7" s="33">
        <f>M8+M9+M10+M11+M12</f>
        <v>2464.7000000000003</v>
      </c>
      <c r="N7" s="37">
        <f>M7/L7</f>
        <v>1</v>
      </c>
      <c r="O7" s="38">
        <f>M7/J7</f>
        <v>1.2418501536756188</v>
      </c>
    </row>
    <row r="8" spans="1:15" ht="79.5" customHeight="1">
      <c r="A8" s="12"/>
      <c r="B8" s="39" t="s">
        <v>16</v>
      </c>
      <c r="C8" s="14">
        <v>2210</v>
      </c>
      <c r="D8" s="13">
        <f t="shared" si="4"/>
        <v>104.5</v>
      </c>
      <c r="E8" s="24">
        <f aca="true" t="shared" si="5" ref="E8:G13">E30+E50+E70+E90+E111+E131</f>
        <v>127.7</v>
      </c>
      <c r="F8" s="24">
        <f t="shared" si="5"/>
        <v>138.8</v>
      </c>
      <c r="G8" s="24">
        <f t="shared" si="5"/>
        <v>138.8</v>
      </c>
      <c r="H8" s="17">
        <f t="shared" si="1"/>
        <v>1</v>
      </c>
      <c r="I8" s="18">
        <f t="shared" si="2"/>
        <v>1.3282296650717704</v>
      </c>
      <c r="J8" s="23">
        <f aca="true" t="shared" si="6" ref="J8:J13">J30+J50+J70+J90+J111+J131</f>
        <v>689.4000000000001</v>
      </c>
      <c r="K8" s="24">
        <f>K30+K50+K70+K90+K111+K131+K171</f>
        <v>58.2</v>
      </c>
      <c r="L8" s="24">
        <f aca="true" t="shared" si="7" ref="L8:M13">L30+L50+L70+L90+L111+L131</f>
        <v>877.6999999999999</v>
      </c>
      <c r="M8" s="24">
        <f t="shared" si="7"/>
        <v>877.6999999999999</v>
      </c>
      <c r="N8" s="40">
        <f>M8/L8</f>
        <v>1</v>
      </c>
      <c r="O8" s="41">
        <f>M8/J8</f>
        <v>1.2731360603423263</v>
      </c>
    </row>
    <row r="9" spans="1:15" ht="47.25">
      <c r="A9" s="12"/>
      <c r="B9" s="31" t="s">
        <v>17</v>
      </c>
      <c r="C9" s="42">
        <v>2220</v>
      </c>
      <c r="D9" s="28">
        <f t="shared" si="4"/>
        <v>8</v>
      </c>
      <c r="E9" s="24">
        <f t="shared" si="5"/>
        <v>11.899999999999999</v>
      </c>
      <c r="F9" s="24">
        <f t="shared" si="5"/>
        <v>12.1</v>
      </c>
      <c r="G9" s="24">
        <f t="shared" si="5"/>
        <v>12.1</v>
      </c>
      <c r="H9" s="17">
        <f t="shared" si="1"/>
        <v>1</v>
      </c>
      <c r="I9" s="18">
        <f t="shared" si="2"/>
        <v>1.5125</v>
      </c>
      <c r="J9" s="28">
        <f t="shared" si="6"/>
        <v>3.2</v>
      </c>
      <c r="K9" s="24">
        <f>K31+K51+K71+K91+K112+K132</f>
        <v>0</v>
      </c>
      <c r="L9" s="24">
        <f t="shared" si="7"/>
        <v>4.4</v>
      </c>
      <c r="M9" s="24">
        <f t="shared" si="7"/>
        <v>4.4</v>
      </c>
      <c r="N9" s="40"/>
      <c r="O9" s="41"/>
    </row>
    <row r="10" spans="1:15" ht="15.75">
      <c r="A10" s="12"/>
      <c r="B10" s="13" t="s">
        <v>18</v>
      </c>
      <c r="C10" s="42">
        <v>2230</v>
      </c>
      <c r="D10" s="13">
        <f t="shared" si="4"/>
        <v>1734.2</v>
      </c>
      <c r="E10" s="24">
        <f t="shared" si="5"/>
        <v>2312.7</v>
      </c>
      <c r="F10" s="24">
        <f t="shared" si="5"/>
        <v>2425.3</v>
      </c>
      <c r="G10" s="24">
        <f t="shared" si="5"/>
        <v>2267.9</v>
      </c>
      <c r="H10" s="17">
        <f t="shared" si="1"/>
        <v>0.9351008122706469</v>
      </c>
      <c r="I10" s="18">
        <f t="shared" si="2"/>
        <v>1.307749971168262</v>
      </c>
      <c r="J10" s="13">
        <f t="shared" si="6"/>
        <v>1230.9</v>
      </c>
      <c r="K10" s="24">
        <f>K32+K52+K72+K92+K113+K133</f>
        <v>1569</v>
      </c>
      <c r="L10" s="24">
        <f t="shared" si="7"/>
        <v>1396.8000000000002</v>
      </c>
      <c r="M10" s="24">
        <f t="shared" si="7"/>
        <v>1396.8000000000002</v>
      </c>
      <c r="N10" s="40">
        <f>M10/L10</f>
        <v>1</v>
      </c>
      <c r="O10" s="41">
        <f>M10/J10</f>
        <v>1.134779429685596</v>
      </c>
    </row>
    <row r="11" spans="1:15" ht="31.5">
      <c r="A11" s="12"/>
      <c r="B11" s="31" t="s">
        <v>19</v>
      </c>
      <c r="C11" s="42">
        <v>2240</v>
      </c>
      <c r="D11" s="28">
        <f t="shared" si="4"/>
        <v>391.7999999999999</v>
      </c>
      <c r="E11" s="24">
        <f t="shared" si="5"/>
        <v>612.5999999999999</v>
      </c>
      <c r="F11" s="24">
        <f t="shared" si="5"/>
        <v>574.4</v>
      </c>
      <c r="G11" s="24">
        <f t="shared" si="5"/>
        <v>395.99999999999994</v>
      </c>
      <c r="H11" s="17">
        <f t="shared" si="1"/>
        <v>0.6894150417827297</v>
      </c>
      <c r="I11" s="18">
        <f t="shared" si="2"/>
        <v>1.0107197549770293</v>
      </c>
      <c r="J11" s="28">
        <f t="shared" si="6"/>
        <v>61.2</v>
      </c>
      <c r="K11" s="24">
        <f>K33+K53+K73+K93+K114+K134</f>
        <v>41.8</v>
      </c>
      <c r="L11" s="24">
        <f t="shared" si="7"/>
        <v>185.79999999999998</v>
      </c>
      <c r="M11" s="24">
        <f t="shared" si="7"/>
        <v>185.79999999999998</v>
      </c>
      <c r="N11" s="40">
        <f>M11/L11</f>
        <v>1</v>
      </c>
      <c r="O11" s="41"/>
    </row>
    <row r="12" spans="1:15" ht="15.75">
      <c r="A12" s="12"/>
      <c r="B12" s="13" t="s">
        <v>20</v>
      </c>
      <c r="C12" s="42"/>
      <c r="D12" s="13">
        <f t="shared" si="4"/>
        <v>0</v>
      </c>
      <c r="E12" s="24">
        <f t="shared" si="5"/>
        <v>0</v>
      </c>
      <c r="F12" s="24">
        <f t="shared" si="5"/>
        <v>0</v>
      </c>
      <c r="G12" s="24">
        <f t="shared" si="5"/>
        <v>0</v>
      </c>
      <c r="H12" s="17"/>
      <c r="I12" s="18"/>
      <c r="J12" s="13">
        <f t="shared" si="6"/>
        <v>0</v>
      </c>
      <c r="K12" s="24">
        <f>K34+K54+K74+K94+K115+K135</f>
        <v>0</v>
      </c>
      <c r="L12" s="24">
        <f t="shared" si="7"/>
        <v>0</v>
      </c>
      <c r="M12" s="24">
        <f t="shared" si="7"/>
        <v>0</v>
      </c>
      <c r="N12" s="40" t="e">
        <f>M12/L12</f>
        <v>#DIV/0!</v>
      </c>
      <c r="O12" s="41" t="e">
        <f>M12/J12</f>
        <v>#DIV/0!</v>
      </c>
    </row>
    <row r="13" spans="1:15" ht="15.75">
      <c r="A13" s="12"/>
      <c r="B13" s="43" t="s">
        <v>21</v>
      </c>
      <c r="C13" s="22">
        <v>2250</v>
      </c>
      <c r="D13" s="28">
        <f t="shared" si="4"/>
        <v>28.599999999999998</v>
      </c>
      <c r="E13" s="44">
        <f t="shared" si="5"/>
        <v>29.099999999999998</v>
      </c>
      <c r="F13" s="45">
        <f t="shared" si="5"/>
        <v>29.099999999999998</v>
      </c>
      <c r="G13" s="44">
        <f t="shared" si="5"/>
        <v>22.1</v>
      </c>
      <c r="H13" s="26">
        <f t="shared" si="1"/>
        <v>0.7594501718213059</v>
      </c>
      <c r="I13" s="27">
        <f t="shared" si="2"/>
        <v>0.7727272727272728</v>
      </c>
      <c r="J13" s="28">
        <f t="shared" si="6"/>
        <v>2.3</v>
      </c>
      <c r="K13" s="44">
        <f>K35+K55+K75+K95+K116+K136</f>
        <v>0</v>
      </c>
      <c r="L13" s="44">
        <f t="shared" si="7"/>
        <v>0.5</v>
      </c>
      <c r="M13" s="44">
        <f t="shared" si="7"/>
        <v>0.5</v>
      </c>
      <c r="N13" s="29"/>
      <c r="O13" s="30"/>
    </row>
    <row r="14" spans="1:15" ht="31.5">
      <c r="A14" s="12"/>
      <c r="B14" s="46" t="s">
        <v>22</v>
      </c>
      <c r="C14" s="32">
        <v>2270</v>
      </c>
      <c r="D14" s="33">
        <f>D15+D16+D17+D18+D19</f>
        <v>4268.4</v>
      </c>
      <c r="E14" s="34">
        <f>E15+E16+E17+E18+E19</f>
        <v>6953.6</v>
      </c>
      <c r="F14" s="47">
        <f>F15+F16+F17+F18</f>
        <v>7320.8</v>
      </c>
      <c r="G14" s="33">
        <f>G15+G16+G17+G18</f>
        <v>7018.400000000001</v>
      </c>
      <c r="H14" s="35">
        <f t="shared" si="1"/>
        <v>0.9586930390121299</v>
      </c>
      <c r="I14" s="36">
        <f t="shared" si="2"/>
        <v>1.6442695155093245</v>
      </c>
      <c r="J14" s="33">
        <f>J15+J16+J17+J18</f>
        <v>0.5</v>
      </c>
      <c r="K14" s="34">
        <f>K15+K16+K17+K18</f>
        <v>0</v>
      </c>
      <c r="L14" s="33">
        <f>L15+L16+L17+L18</f>
        <v>0</v>
      </c>
      <c r="M14" s="33">
        <f>M15+M16+M17+M18</f>
        <v>0</v>
      </c>
      <c r="N14" s="37" t="e">
        <f>M14/L14</f>
        <v>#DIV/0!</v>
      </c>
      <c r="O14" s="38">
        <f>M14/J14</f>
        <v>0</v>
      </c>
    </row>
    <row r="15" spans="1:15" ht="15.75">
      <c r="A15" s="12"/>
      <c r="B15" s="23" t="s">
        <v>23</v>
      </c>
      <c r="C15" s="14">
        <v>2271</v>
      </c>
      <c r="D15" s="13">
        <f aca="true" t="shared" si="8" ref="D15:G20">D37+D57+D77+D97+D118+D138</f>
        <v>0</v>
      </c>
      <c r="E15" s="15">
        <f t="shared" si="8"/>
        <v>0</v>
      </c>
      <c r="F15" s="13">
        <f t="shared" si="8"/>
        <v>0</v>
      </c>
      <c r="G15" s="13">
        <f t="shared" si="8"/>
        <v>0</v>
      </c>
      <c r="H15" s="17"/>
      <c r="I15" s="18"/>
      <c r="J15" s="23">
        <f aca="true" t="shared" si="9" ref="J15:M18">J37+J57+J77+J97+J118+J138</f>
        <v>0</v>
      </c>
      <c r="K15" s="23">
        <f t="shared" si="9"/>
        <v>0</v>
      </c>
      <c r="L15" s="23">
        <f t="shared" si="9"/>
        <v>0</v>
      </c>
      <c r="M15" s="23">
        <f t="shared" si="9"/>
        <v>0</v>
      </c>
      <c r="N15" s="40"/>
      <c r="O15" s="41"/>
    </row>
    <row r="16" spans="1:15" ht="31.5">
      <c r="A16" s="12"/>
      <c r="B16" s="31" t="s">
        <v>24</v>
      </c>
      <c r="C16" s="42">
        <v>2272</v>
      </c>
      <c r="D16" s="28">
        <f t="shared" si="8"/>
        <v>191.1</v>
      </c>
      <c r="E16" s="44">
        <f t="shared" si="8"/>
        <v>199.29999999999998</v>
      </c>
      <c r="F16" s="48">
        <f t="shared" si="8"/>
        <v>205.70000000000002</v>
      </c>
      <c r="G16" s="28">
        <f t="shared" si="8"/>
        <v>200.5</v>
      </c>
      <c r="H16" s="17">
        <f t="shared" si="1"/>
        <v>0.9747204666990762</v>
      </c>
      <c r="I16" s="18">
        <f t="shared" si="2"/>
        <v>1.0491889063317634</v>
      </c>
      <c r="J16" s="28">
        <f t="shared" si="9"/>
        <v>0.5</v>
      </c>
      <c r="K16" s="28">
        <f t="shared" si="9"/>
        <v>0</v>
      </c>
      <c r="L16" s="28">
        <f t="shared" si="9"/>
        <v>0</v>
      </c>
      <c r="M16" s="28">
        <f t="shared" si="9"/>
        <v>0</v>
      </c>
      <c r="N16" s="40" t="e">
        <f>M16/L16</f>
        <v>#DIV/0!</v>
      </c>
      <c r="O16" s="41">
        <f aca="true" t="shared" si="10" ref="O16:O26">M16/J16</f>
        <v>0</v>
      </c>
    </row>
    <row r="17" spans="1:15" ht="15.75">
      <c r="A17" s="12"/>
      <c r="B17" s="13" t="s">
        <v>25</v>
      </c>
      <c r="C17" s="42">
        <v>2273</v>
      </c>
      <c r="D17" s="13">
        <f t="shared" si="8"/>
        <v>856.4999999999999</v>
      </c>
      <c r="E17" s="15">
        <f t="shared" si="8"/>
        <v>943.6</v>
      </c>
      <c r="F17" s="16">
        <f t="shared" si="8"/>
        <v>1077.1000000000001</v>
      </c>
      <c r="G17" s="13">
        <f t="shared" si="8"/>
        <v>985.3</v>
      </c>
      <c r="H17" s="17">
        <f t="shared" si="1"/>
        <v>0.9147711447405068</v>
      </c>
      <c r="I17" s="18">
        <f t="shared" si="2"/>
        <v>1.150379451255108</v>
      </c>
      <c r="J17" s="13">
        <f t="shared" si="9"/>
        <v>0</v>
      </c>
      <c r="K17" s="13">
        <f t="shared" si="9"/>
        <v>0</v>
      </c>
      <c r="L17" s="13">
        <f t="shared" si="9"/>
        <v>0</v>
      </c>
      <c r="M17" s="13">
        <f t="shared" si="9"/>
        <v>0</v>
      </c>
      <c r="N17" s="40" t="e">
        <f>M17/L17</f>
        <v>#DIV/0!</v>
      </c>
      <c r="O17" s="41" t="e">
        <f t="shared" si="10"/>
        <v>#DIV/0!</v>
      </c>
    </row>
    <row r="18" spans="1:15" ht="15.75">
      <c r="A18" s="12"/>
      <c r="B18" s="13" t="s">
        <v>26</v>
      </c>
      <c r="C18" s="42">
        <v>2274</v>
      </c>
      <c r="D18" s="28">
        <f t="shared" si="8"/>
        <v>3220.8</v>
      </c>
      <c r="E18" s="44">
        <f t="shared" si="8"/>
        <v>5810.7</v>
      </c>
      <c r="F18" s="48">
        <f t="shared" si="8"/>
        <v>6038</v>
      </c>
      <c r="G18" s="28">
        <f t="shared" si="8"/>
        <v>5832.6</v>
      </c>
      <c r="H18" s="17">
        <f t="shared" si="1"/>
        <v>0.9659821132825439</v>
      </c>
      <c r="I18" s="18">
        <f t="shared" si="2"/>
        <v>1.8109165424739195</v>
      </c>
      <c r="J18" s="28">
        <f t="shared" si="9"/>
        <v>0</v>
      </c>
      <c r="K18" s="28">
        <f t="shared" si="9"/>
        <v>0</v>
      </c>
      <c r="L18" s="28">
        <f t="shared" si="9"/>
        <v>0</v>
      </c>
      <c r="M18" s="28">
        <f t="shared" si="9"/>
        <v>0</v>
      </c>
      <c r="N18" s="40" t="e">
        <f>M18/L18</f>
        <v>#DIV/0!</v>
      </c>
      <c r="O18" s="41" t="e">
        <f t="shared" si="10"/>
        <v>#DIV/0!</v>
      </c>
    </row>
    <row r="19" spans="1:15" ht="15.75">
      <c r="A19" s="12"/>
      <c r="B19" s="31" t="s">
        <v>27</v>
      </c>
      <c r="C19" s="42">
        <v>2800</v>
      </c>
      <c r="D19" s="13">
        <f t="shared" si="8"/>
        <v>0</v>
      </c>
      <c r="E19" s="15">
        <f t="shared" si="8"/>
        <v>0</v>
      </c>
      <c r="F19" s="13">
        <f t="shared" si="8"/>
        <v>33.3</v>
      </c>
      <c r="G19" s="13">
        <f t="shared" si="8"/>
        <v>33.3</v>
      </c>
      <c r="H19" s="17">
        <f t="shared" si="1"/>
        <v>1</v>
      </c>
      <c r="I19" s="18">
        <v>0</v>
      </c>
      <c r="J19" s="13">
        <f>J41+J61+J81+J101+J122+J142</f>
        <v>46.6</v>
      </c>
      <c r="K19" s="13">
        <f>K41+K61+K81+K101+K122+K142+K182</f>
        <v>47.5</v>
      </c>
      <c r="L19" s="13">
        <f aca="true" t="shared" si="11" ref="L19:M22">L41+L61+L81+L101+L122+L142</f>
        <v>90.7</v>
      </c>
      <c r="M19" s="13">
        <f t="shared" si="11"/>
        <v>90.7</v>
      </c>
      <c r="N19" s="40">
        <f>M19/L19</f>
        <v>1</v>
      </c>
      <c r="O19" s="41">
        <f t="shared" si="10"/>
        <v>1.946351931330472</v>
      </c>
    </row>
    <row r="20" spans="1:15" ht="78.75">
      <c r="A20" s="12"/>
      <c r="B20" s="31" t="s">
        <v>28</v>
      </c>
      <c r="C20" s="42">
        <v>2282</v>
      </c>
      <c r="D20" s="28">
        <f t="shared" si="8"/>
        <v>5.3</v>
      </c>
      <c r="E20" s="44">
        <f t="shared" si="8"/>
        <v>3.5</v>
      </c>
      <c r="F20" s="48">
        <f t="shared" si="8"/>
        <v>3.5</v>
      </c>
      <c r="G20" s="28">
        <f t="shared" si="8"/>
        <v>3.5</v>
      </c>
      <c r="H20" s="17">
        <f t="shared" si="1"/>
        <v>1</v>
      </c>
      <c r="I20" s="18">
        <f t="shared" si="2"/>
        <v>0.6603773584905661</v>
      </c>
      <c r="J20" s="28">
        <f>J42+J62+J82+J102+J123+J143</f>
        <v>0</v>
      </c>
      <c r="K20" s="28">
        <f>K42+K62+K82+K102+K123+K143</f>
        <v>0</v>
      </c>
      <c r="L20" s="28">
        <f t="shared" si="11"/>
        <v>0.7</v>
      </c>
      <c r="M20" s="28">
        <f t="shared" si="11"/>
        <v>0.7</v>
      </c>
      <c r="N20" s="40">
        <f>M20/L20</f>
        <v>1</v>
      </c>
      <c r="O20" s="41" t="e">
        <f t="shared" si="10"/>
        <v>#DIV/0!</v>
      </c>
    </row>
    <row r="21" spans="1:15" ht="31.5">
      <c r="A21" s="12"/>
      <c r="B21" s="31" t="s">
        <v>29</v>
      </c>
      <c r="C21" s="42">
        <v>2730</v>
      </c>
      <c r="D21" s="13">
        <f>D43+D63+D83+D103+D124+D144+D164</f>
        <v>26.1</v>
      </c>
      <c r="E21" s="15">
        <f aca="true" t="shared" si="12" ref="E21:G22">E43+E63+E83+E103+E124+E144</f>
        <v>31.5</v>
      </c>
      <c r="F21" s="13">
        <f t="shared" si="12"/>
        <v>31.5</v>
      </c>
      <c r="G21" s="13">
        <f t="shared" si="12"/>
        <v>31.5</v>
      </c>
      <c r="H21" s="17">
        <f t="shared" si="1"/>
        <v>1</v>
      </c>
      <c r="I21" s="18">
        <f t="shared" si="2"/>
        <v>1.206896551724138</v>
      </c>
      <c r="J21" s="13">
        <f>J43+J63+J83+J103+J124+J144</f>
        <v>0</v>
      </c>
      <c r="K21" s="13">
        <f>K43+K63+K83+K103+K124+K144</f>
        <v>0</v>
      </c>
      <c r="L21" s="13">
        <f t="shared" si="11"/>
        <v>0</v>
      </c>
      <c r="M21" s="13">
        <f t="shared" si="11"/>
        <v>0</v>
      </c>
      <c r="N21" s="40"/>
      <c r="O21" s="41" t="e">
        <f t="shared" si="10"/>
        <v>#DIV/0!</v>
      </c>
    </row>
    <row r="22" spans="1:15" ht="63">
      <c r="A22" s="12"/>
      <c r="B22" s="31" t="s">
        <v>30</v>
      </c>
      <c r="C22" s="42">
        <v>3110</v>
      </c>
      <c r="D22" s="13">
        <f>D44+D64+D84+D104+D125+D145</f>
        <v>0</v>
      </c>
      <c r="E22" s="15">
        <f t="shared" si="12"/>
        <v>0</v>
      </c>
      <c r="F22" s="13">
        <f t="shared" si="12"/>
        <v>0</v>
      </c>
      <c r="G22" s="13">
        <f t="shared" si="12"/>
        <v>0</v>
      </c>
      <c r="H22" s="17">
        <v>0</v>
      </c>
      <c r="I22" s="18">
        <v>0</v>
      </c>
      <c r="J22" s="13">
        <f>J44+J64+J84+J104+J125+J145</f>
        <v>271.8</v>
      </c>
      <c r="K22" s="13">
        <v>671.7</v>
      </c>
      <c r="L22" s="13">
        <f t="shared" si="11"/>
        <v>373.1</v>
      </c>
      <c r="M22" s="13">
        <f t="shared" si="11"/>
        <v>373.1</v>
      </c>
      <c r="N22" s="40">
        <f>M22/L22</f>
        <v>1</v>
      </c>
      <c r="O22" s="41">
        <f t="shared" si="10"/>
        <v>1.372700515084621</v>
      </c>
    </row>
    <row r="23" spans="1:15" ht="31.5">
      <c r="A23" s="12"/>
      <c r="B23" s="21" t="s">
        <v>31</v>
      </c>
      <c r="C23" s="22">
        <v>3142</v>
      </c>
      <c r="D23" s="13"/>
      <c r="E23" s="15"/>
      <c r="F23" s="13"/>
      <c r="G23" s="13"/>
      <c r="H23" s="17"/>
      <c r="I23" s="18"/>
      <c r="J23" s="13">
        <f>J247+J268+J290+J311+J105</f>
        <v>4.6</v>
      </c>
      <c r="K23" s="13">
        <f>K247+K268+K290+K311</f>
        <v>0</v>
      </c>
      <c r="L23" s="13">
        <v>0</v>
      </c>
      <c r="M23" s="13">
        <v>0</v>
      </c>
      <c r="N23" s="40" t="e">
        <f>M23/L23</f>
        <v>#DIV/0!</v>
      </c>
      <c r="O23" s="41">
        <f t="shared" si="10"/>
        <v>0</v>
      </c>
    </row>
    <row r="24" spans="1:15" ht="31.5">
      <c r="A24" s="12"/>
      <c r="B24" s="21" t="s">
        <v>31</v>
      </c>
      <c r="C24" s="22">
        <v>3132</v>
      </c>
      <c r="D24" s="23">
        <f>D45+D65+D85+D106+D126+D146</f>
        <v>0</v>
      </c>
      <c r="E24" s="24">
        <f>E45+E65+E85+E106+E126+E146</f>
        <v>0</v>
      </c>
      <c r="F24" s="23">
        <f>F45+F65+F85+F106+F126+F146</f>
        <v>0</v>
      </c>
      <c r="G24" s="23">
        <f>G45+G65+G85+G106+G126+G146</f>
        <v>0</v>
      </c>
      <c r="H24" s="26">
        <v>0</v>
      </c>
      <c r="I24" s="27">
        <v>0</v>
      </c>
      <c r="J24" s="28">
        <f>J45+J65+J85+J106+J126+J146</f>
        <v>787.2</v>
      </c>
      <c r="K24" s="28">
        <f>K45+K65+K106+K126+K166+K186+K226+K246+K267+K289+K310</f>
        <v>1365.3</v>
      </c>
      <c r="L24" s="28">
        <f>L45+L65+L85+L106+L126+L146</f>
        <v>2096</v>
      </c>
      <c r="M24" s="28">
        <f>M45+M65+M85+M106+M126+M146</f>
        <v>2018.6</v>
      </c>
      <c r="N24" s="40">
        <f>M24/L24</f>
        <v>0.9630725190839694</v>
      </c>
      <c r="O24" s="41">
        <f t="shared" si="10"/>
        <v>2.5642784552845526</v>
      </c>
    </row>
    <row r="25" spans="1:15" ht="47.25">
      <c r="A25" s="12"/>
      <c r="B25" s="49" t="s">
        <v>32</v>
      </c>
      <c r="C25" s="50">
        <v>3220</v>
      </c>
      <c r="D25" s="23"/>
      <c r="E25" s="24"/>
      <c r="F25" s="23"/>
      <c r="G25" s="23"/>
      <c r="H25" s="26"/>
      <c r="I25" s="51"/>
      <c r="J25" s="52"/>
      <c r="K25" s="53"/>
      <c r="L25" s="54"/>
      <c r="M25" s="55"/>
      <c r="N25" s="41"/>
      <c r="O25" s="41"/>
    </row>
    <row r="26" spans="1:15" ht="15.75">
      <c r="A26" s="12"/>
      <c r="B26" s="56" t="s">
        <v>33</v>
      </c>
      <c r="C26" s="56"/>
      <c r="D26" s="33">
        <f>D5+D6+D7+D13+D14+D20+D21+D22+D24</f>
        <v>33473.1</v>
      </c>
      <c r="E26" s="34">
        <f>E5+E6+E7+E13+E14+E20+E21+E22+E24</f>
        <v>38560.9</v>
      </c>
      <c r="F26" s="47">
        <f>F5+F6+F7+F13+F14+F20+F21+F22+F24+F19</f>
        <v>41690.8</v>
      </c>
      <c r="G26" s="47">
        <f>G5+G6+G7+G13+G14+G20+G21+G22+G24+G19</f>
        <v>40932.00000000001</v>
      </c>
      <c r="H26" s="35">
        <f aca="true" t="shared" si="13" ref="H26:H33">G26/F26</f>
        <v>0.9817993418212173</v>
      </c>
      <c r="I26" s="36">
        <f aca="true" t="shared" si="14" ref="I26:I33">G26/D26</f>
        <v>1.2228326626455275</v>
      </c>
      <c r="J26" s="57">
        <f>J5+J6+J7+J13+J14+J20+J21+J22+J24+J19+J23</f>
        <v>3097.7</v>
      </c>
      <c r="K26" s="57">
        <f>K46+K66+K86+K107+K147+K168+K187+K207+K227+K248+K270+K312</f>
        <v>3229.1</v>
      </c>
      <c r="L26" s="57">
        <f>L46+L66+L86+L107+L147+L207+L227</f>
        <v>5025.699999999999</v>
      </c>
      <c r="M26" s="57">
        <f>M46+M66+M86+M107+M147+M207+M227</f>
        <v>4948.299999999999</v>
      </c>
      <c r="N26" s="37">
        <f>M26/L26</f>
        <v>0.9845991603159759</v>
      </c>
      <c r="O26" s="38">
        <f t="shared" si="10"/>
        <v>1.5974109823417373</v>
      </c>
    </row>
    <row r="27" spans="1:15" ht="15.75">
      <c r="A27" s="12">
        <v>70101</v>
      </c>
      <c r="B27" s="13" t="s">
        <v>13</v>
      </c>
      <c r="C27" s="14">
        <v>2111</v>
      </c>
      <c r="D27" s="23">
        <v>6161.1</v>
      </c>
      <c r="E27" s="24">
        <v>6464.5</v>
      </c>
      <c r="F27" s="58">
        <v>7255.4</v>
      </c>
      <c r="G27" s="23">
        <v>7248</v>
      </c>
      <c r="H27" s="26">
        <f t="shared" si="13"/>
        <v>0.9989800700168151</v>
      </c>
      <c r="I27" s="26">
        <f t="shared" si="14"/>
        <v>1.1764133028193018</v>
      </c>
      <c r="J27" s="23"/>
      <c r="K27" s="23"/>
      <c r="L27" s="23"/>
      <c r="M27" s="23"/>
      <c r="N27" s="23"/>
      <c r="O27" s="23"/>
    </row>
    <row r="28" spans="1:15" ht="31.5">
      <c r="A28" s="12"/>
      <c r="B28" s="21" t="s">
        <v>14</v>
      </c>
      <c r="C28" s="22">
        <v>2120</v>
      </c>
      <c r="D28" s="43">
        <v>2234.4</v>
      </c>
      <c r="E28" s="59">
        <v>2346.6</v>
      </c>
      <c r="F28" s="43">
        <v>2653.6</v>
      </c>
      <c r="G28" s="43">
        <v>2652.1</v>
      </c>
      <c r="H28" s="26">
        <f t="shared" si="13"/>
        <v>0.9994347301778715</v>
      </c>
      <c r="I28" s="60">
        <f t="shared" si="14"/>
        <v>1.186940565699964</v>
      </c>
      <c r="J28" s="43"/>
      <c r="K28" s="43"/>
      <c r="L28" s="43"/>
      <c r="M28" s="43"/>
      <c r="N28" s="43"/>
      <c r="O28" s="43"/>
    </row>
    <row r="29" spans="1:15" ht="31.5">
      <c r="A29" s="12"/>
      <c r="B29" s="31" t="s">
        <v>15</v>
      </c>
      <c r="C29" s="32"/>
      <c r="D29" s="33">
        <f>D30+D31+D32+D33+D34</f>
        <v>792.7</v>
      </c>
      <c r="E29" s="34">
        <f>E30+E31+E32+E33+E34</f>
        <v>1085.2</v>
      </c>
      <c r="F29" s="34">
        <f>F30+F31+F32+F33+F34</f>
        <v>1070.9</v>
      </c>
      <c r="G29" s="34">
        <f>G30+G31+G32+G33+G34</f>
        <v>1064.8999999999999</v>
      </c>
      <c r="H29" s="36">
        <f t="shared" si="13"/>
        <v>0.9943972359697448</v>
      </c>
      <c r="I29" s="36">
        <f t="shared" si="14"/>
        <v>1.3433833732811906</v>
      </c>
      <c r="J29" s="33">
        <f>J30+J31+J32+J33+J34</f>
        <v>1094.8</v>
      </c>
      <c r="K29" s="33">
        <f>K30+K31+K32+K33+K34</f>
        <v>1109.3</v>
      </c>
      <c r="L29" s="33">
        <f>L30+L31+L32+L33+L34</f>
        <v>1238.9</v>
      </c>
      <c r="M29" s="33">
        <f>M30+M31+M32+M33+M34</f>
        <v>1238.9</v>
      </c>
      <c r="N29" s="35">
        <f>M29/L29</f>
        <v>1</v>
      </c>
      <c r="O29" s="35">
        <f>M29/J29</f>
        <v>1.1316222141030325</v>
      </c>
    </row>
    <row r="30" spans="1:15" ht="78.75">
      <c r="A30" s="12"/>
      <c r="B30" s="39" t="s">
        <v>16</v>
      </c>
      <c r="C30" s="14">
        <v>2210</v>
      </c>
      <c r="D30" s="23">
        <v>9.6</v>
      </c>
      <c r="E30" s="24">
        <v>10.6</v>
      </c>
      <c r="F30" s="25">
        <v>10.6</v>
      </c>
      <c r="G30" s="23">
        <v>10.6</v>
      </c>
      <c r="H30" s="26">
        <f t="shared" si="13"/>
        <v>1</v>
      </c>
      <c r="I30" s="26">
        <f t="shared" si="14"/>
        <v>1.1041666666666667</v>
      </c>
      <c r="J30" s="23">
        <v>282.3</v>
      </c>
      <c r="K30" s="23"/>
      <c r="L30" s="23">
        <v>327.7</v>
      </c>
      <c r="M30" s="23">
        <v>327.7</v>
      </c>
      <c r="N30" s="26">
        <f>M30/L30</f>
        <v>1</v>
      </c>
      <c r="O30" s="26">
        <f>M30/J30</f>
        <v>1.1608218207580587</v>
      </c>
    </row>
    <row r="31" spans="1:15" ht="47.25">
      <c r="A31" s="12"/>
      <c r="B31" s="31" t="s">
        <v>17</v>
      </c>
      <c r="C31" s="42">
        <v>2220</v>
      </c>
      <c r="D31" s="16">
        <v>5</v>
      </c>
      <c r="E31" s="61">
        <v>5.3</v>
      </c>
      <c r="F31" s="16">
        <v>5.3</v>
      </c>
      <c r="G31" s="13">
        <v>5.3</v>
      </c>
      <c r="H31" s="26">
        <f t="shared" si="13"/>
        <v>1</v>
      </c>
      <c r="I31" s="26">
        <f t="shared" si="14"/>
        <v>1.06</v>
      </c>
      <c r="J31" s="13"/>
      <c r="K31" s="13"/>
      <c r="L31" s="13"/>
      <c r="M31" s="13"/>
      <c r="N31" s="26"/>
      <c r="O31" s="26"/>
    </row>
    <row r="32" spans="1:15" ht="15.75">
      <c r="A32" s="12"/>
      <c r="B32" s="13" t="s">
        <v>18</v>
      </c>
      <c r="C32" s="42">
        <v>2230</v>
      </c>
      <c r="D32" s="13">
        <v>633.5</v>
      </c>
      <c r="E32" s="15">
        <v>907.1</v>
      </c>
      <c r="F32" s="16">
        <v>907.1</v>
      </c>
      <c r="G32" s="13">
        <v>905.9</v>
      </c>
      <c r="H32" s="26">
        <f t="shared" si="13"/>
        <v>0.9986771028552529</v>
      </c>
      <c r="I32" s="26">
        <f t="shared" si="14"/>
        <v>1.4299921073401736</v>
      </c>
      <c r="J32" s="13">
        <v>805.2</v>
      </c>
      <c r="K32" s="13">
        <v>1109.3</v>
      </c>
      <c r="L32" s="13">
        <v>903.7</v>
      </c>
      <c r="M32" s="13">
        <v>903.7</v>
      </c>
      <c r="N32" s="26">
        <f>M32/L32</f>
        <v>1</v>
      </c>
      <c r="O32" s="26">
        <f>M32/J32</f>
        <v>1.1223298559364132</v>
      </c>
    </row>
    <row r="33" spans="1:15" ht="31.5">
      <c r="A33" s="12"/>
      <c r="B33" s="31" t="s">
        <v>19</v>
      </c>
      <c r="C33" s="42">
        <v>2240</v>
      </c>
      <c r="D33" s="13">
        <v>144.6</v>
      </c>
      <c r="E33" s="15">
        <v>162.2</v>
      </c>
      <c r="F33" s="13">
        <v>147.9</v>
      </c>
      <c r="G33" s="13">
        <v>143.1</v>
      </c>
      <c r="H33" s="26">
        <f t="shared" si="13"/>
        <v>0.9675456389452332</v>
      </c>
      <c r="I33" s="26">
        <f t="shared" si="14"/>
        <v>0.9896265560165975</v>
      </c>
      <c r="J33" s="16">
        <v>7.3</v>
      </c>
      <c r="K33" s="13"/>
      <c r="L33" s="13">
        <v>7.5</v>
      </c>
      <c r="M33" s="13">
        <v>7.5</v>
      </c>
      <c r="N33" s="26">
        <f>M33/L33</f>
        <v>1</v>
      </c>
      <c r="O33" s="26">
        <f>M33/J33</f>
        <v>1.0273972602739727</v>
      </c>
    </row>
    <row r="34" spans="1:15" ht="15.75">
      <c r="A34" s="12"/>
      <c r="B34" s="13" t="s">
        <v>20</v>
      </c>
      <c r="C34" s="42"/>
      <c r="D34" s="13"/>
      <c r="E34" s="15"/>
      <c r="F34" s="13"/>
      <c r="G34" s="13"/>
      <c r="H34" s="26"/>
      <c r="I34" s="26"/>
      <c r="J34" s="13"/>
      <c r="K34" s="13"/>
      <c r="L34" s="13"/>
      <c r="M34" s="13"/>
      <c r="N34" s="26"/>
      <c r="O34" s="26"/>
    </row>
    <row r="35" spans="1:15" ht="15.75">
      <c r="A35" s="12"/>
      <c r="B35" s="13" t="s">
        <v>21</v>
      </c>
      <c r="C35" s="42">
        <v>2250</v>
      </c>
      <c r="D35" s="13">
        <v>5.9</v>
      </c>
      <c r="E35" s="15">
        <v>4.1</v>
      </c>
      <c r="F35" s="16">
        <v>4.1</v>
      </c>
      <c r="G35" s="13">
        <v>3.3</v>
      </c>
      <c r="H35" s="17">
        <f>G35/F35</f>
        <v>0.8048780487804879</v>
      </c>
      <c r="I35" s="26">
        <f>G35/D35</f>
        <v>0.559322033898305</v>
      </c>
      <c r="J35" s="13"/>
      <c r="K35" s="13"/>
      <c r="L35" s="13"/>
      <c r="M35" s="13"/>
      <c r="N35" s="26"/>
      <c r="O35" s="26"/>
    </row>
    <row r="36" spans="1:15" ht="31.5">
      <c r="A36" s="12"/>
      <c r="B36" s="46" t="s">
        <v>22</v>
      </c>
      <c r="C36" s="32">
        <v>2270</v>
      </c>
      <c r="D36" s="33">
        <f>D37+D38+D39+D40+D41</f>
        <v>1745.9</v>
      </c>
      <c r="E36" s="34">
        <f>E37+E38+E39+E40+E41</f>
        <v>2605.7</v>
      </c>
      <c r="F36" s="62">
        <f>F37+F38+F39+F40</f>
        <v>2781.5</v>
      </c>
      <c r="G36" s="34">
        <f>G37+G38+G39+G40</f>
        <v>2689</v>
      </c>
      <c r="H36" s="36">
        <f>G36/F36</f>
        <v>0.966744562286536</v>
      </c>
      <c r="I36" s="26">
        <f>G36/D36</f>
        <v>1.5401798499341313</v>
      </c>
      <c r="J36" s="33">
        <f>J38+J39+J40</f>
        <v>0.3</v>
      </c>
      <c r="K36" s="33"/>
      <c r="L36" s="33">
        <f>L38+L39+L40</f>
        <v>0</v>
      </c>
      <c r="M36" s="33">
        <f>M38+M39+M40</f>
        <v>0</v>
      </c>
      <c r="N36" s="26"/>
      <c r="O36" s="26">
        <f>M36/J36</f>
        <v>0</v>
      </c>
    </row>
    <row r="37" spans="1:15" ht="15.75">
      <c r="A37" s="12"/>
      <c r="B37" s="13" t="s">
        <v>23</v>
      </c>
      <c r="C37" s="42">
        <v>2271</v>
      </c>
      <c r="D37" s="13"/>
      <c r="E37" s="15"/>
      <c r="F37" s="13"/>
      <c r="G37" s="13"/>
      <c r="H37" s="18"/>
      <c r="I37" s="26"/>
      <c r="J37" s="13"/>
      <c r="K37" s="13"/>
      <c r="L37" s="13"/>
      <c r="M37" s="13"/>
      <c r="N37" s="26"/>
      <c r="O37" s="26"/>
    </row>
    <row r="38" spans="1:15" ht="31.5">
      <c r="A38" s="12"/>
      <c r="B38" s="31" t="s">
        <v>24</v>
      </c>
      <c r="C38" s="42">
        <v>2272</v>
      </c>
      <c r="D38" s="13">
        <v>91.2</v>
      </c>
      <c r="E38" s="15">
        <v>98.1</v>
      </c>
      <c r="F38" s="16">
        <v>98.1</v>
      </c>
      <c r="G38" s="13">
        <v>95.2</v>
      </c>
      <c r="H38" s="18">
        <f>G38/F38</f>
        <v>0.9704383282364935</v>
      </c>
      <c r="I38" s="26">
        <f>G38/D38</f>
        <v>1.043859649122807</v>
      </c>
      <c r="J38" s="13">
        <v>0.3</v>
      </c>
      <c r="K38" s="13"/>
      <c r="L38" s="13"/>
      <c r="M38" s="13"/>
      <c r="N38" s="26"/>
      <c r="O38" s="26">
        <f>M38/J38</f>
        <v>0</v>
      </c>
    </row>
    <row r="39" spans="1:15" ht="15.75">
      <c r="A39" s="12"/>
      <c r="B39" s="13" t="s">
        <v>25</v>
      </c>
      <c r="C39" s="42">
        <v>2273</v>
      </c>
      <c r="D39" s="13">
        <v>377.2</v>
      </c>
      <c r="E39" s="15">
        <v>437.7</v>
      </c>
      <c r="F39" s="16">
        <v>476.5</v>
      </c>
      <c r="G39" s="13">
        <v>432.7</v>
      </c>
      <c r="H39" s="18">
        <f>G39/F39</f>
        <v>0.9080797481636935</v>
      </c>
      <c r="I39" s="26">
        <f>G39/D39</f>
        <v>1.1471367974549311</v>
      </c>
      <c r="J39" s="13"/>
      <c r="K39" s="13"/>
      <c r="L39" s="13"/>
      <c r="M39" s="13"/>
      <c r="N39" s="26"/>
      <c r="O39" s="26">
        <v>0</v>
      </c>
    </row>
    <row r="40" spans="1:15" ht="15.75">
      <c r="A40" s="12"/>
      <c r="B40" s="13" t="s">
        <v>26</v>
      </c>
      <c r="C40" s="42">
        <v>2274</v>
      </c>
      <c r="D40" s="13">
        <v>1277.5</v>
      </c>
      <c r="E40" s="15">
        <v>2069.9</v>
      </c>
      <c r="F40" s="16">
        <v>2206.9</v>
      </c>
      <c r="G40" s="13">
        <v>2161.1</v>
      </c>
      <c r="H40" s="18">
        <f>G40/F40</f>
        <v>0.9792469074267071</v>
      </c>
      <c r="I40" s="26">
        <f>G40/D40</f>
        <v>1.6916634050880626</v>
      </c>
      <c r="J40" s="13"/>
      <c r="K40" s="13"/>
      <c r="L40" s="13"/>
      <c r="M40" s="13"/>
      <c r="N40" s="26"/>
      <c r="O40" s="26">
        <v>0</v>
      </c>
    </row>
    <row r="41" spans="1:15" ht="31.5">
      <c r="A41" s="12"/>
      <c r="B41" s="31" t="s">
        <v>34</v>
      </c>
      <c r="C41" s="42">
        <v>2800</v>
      </c>
      <c r="D41" s="13">
        <v>0</v>
      </c>
      <c r="E41" s="15">
        <v>0</v>
      </c>
      <c r="F41" s="13">
        <v>9.5</v>
      </c>
      <c r="G41" s="13">
        <v>9.5</v>
      </c>
      <c r="H41" s="18">
        <f>G41/F41</f>
        <v>1</v>
      </c>
      <c r="I41" s="26">
        <v>0</v>
      </c>
      <c r="J41" s="13"/>
      <c r="K41" s="13"/>
      <c r="L41" s="13">
        <v>1.4</v>
      </c>
      <c r="M41" s="13">
        <v>1.4</v>
      </c>
      <c r="N41" s="26"/>
      <c r="O41" s="26">
        <v>0</v>
      </c>
    </row>
    <row r="42" spans="1:15" ht="78.75">
      <c r="A42" s="12"/>
      <c r="B42" s="31" t="s">
        <v>28</v>
      </c>
      <c r="C42" s="42">
        <v>2282</v>
      </c>
      <c r="D42" s="13">
        <v>1.6</v>
      </c>
      <c r="E42" s="15">
        <v>1.6</v>
      </c>
      <c r="F42" s="16">
        <v>1.6</v>
      </c>
      <c r="G42" s="13">
        <v>1.6</v>
      </c>
      <c r="H42" s="18">
        <f>G42/F42</f>
        <v>1</v>
      </c>
      <c r="I42" s="26">
        <f>G42/D42</f>
        <v>1</v>
      </c>
      <c r="J42" s="13"/>
      <c r="K42" s="13"/>
      <c r="L42" s="13"/>
      <c r="M42" s="13"/>
      <c r="N42" s="26"/>
      <c r="O42" s="26"/>
    </row>
    <row r="43" spans="1:15" ht="31.5">
      <c r="A43" s="12"/>
      <c r="B43" s="31" t="s">
        <v>29</v>
      </c>
      <c r="C43" s="42">
        <v>2730</v>
      </c>
      <c r="D43" s="13">
        <v>0</v>
      </c>
      <c r="E43" s="15">
        <v>0</v>
      </c>
      <c r="F43" s="13">
        <v>0</v>
      </c>
      <c r="G43" s="13">
        <v>0</v>
      </c>
      <c r="H43" s="18">
        <v>0</v>
      </c>
      <c r="I43" s="26">
        <v>0</v>
      </c>
      <c r="J43" s="13"/>
      <c r="K43" s="13"/>
      <c r="L43" s="13"/>
      <c r="M43" s="13"/>
      <c r="N43" s="26"/>
      <c r="O43" s="26"/>
    </row>
    <row r="44" spans="1:15" ht="63">
      <c r="A44" s="12"/>
      <c r="B44" s="31" t="s">
        <v>30</v>
      </c>
      <c r="C44" s="42">
        <v>3110</v>
      </c>
      <c r="D44" s="13">
        <v>0</v>
      </c>
      <c r="E44" s="15">
        <v>0</v>
      </c>
      <c r="F44" s="13">
        <v>0</v>
      </c>
      <c r="G44" s="13">
        <v>0</v>
      </c>
      <c r="H44" s="18">
        <v>0</v>
      </c>
      <c r="I44" s="26">
        <v>0</v>
      </c>
      <c r="J44" s="13">
        <v>63.9</v>
      </c>
      <c r="K44" s="13"/>
      <c r="L44" s="13">
        <v>50.6</v>
      </c>
      <c r="M44" s="13">
        <v>50.6</v>
      </c>
      <c r="N44" s="26">
        <f>M44/L44</f>
        <v>1</v>
      </c>
      <c r="O44" s="26">
        <f>M44/J44</f>
        <v>0.7918622848200313</v>
      </c>
    </row>
    <row r="45" spans="1:15" ht="31.5">
      <c r="A45" s="12"/>
      <c r="B45" s="21" t="s">
        <v>31</v>
      </c>
      <c r="C45" s="22">
        <v>3132</v>
      </c>
      <c r="D45" s="43">
        <v>0</v>
      </c>
      <c r="E45" s="59">
        <v>0</v>
      </c>
      <c r="F45" s="43">
        <v>0</v>
      </c>
      <c r="G45" s="43">
        <v>0</v>
      </c>
      <c r="H45" s="63">
        <v>0</v>
      </c>
      <c r="I45" s="64">
        <v>0</v>
      </c>
      <c r="J45" s="43">
        <v>419.7</v>
      </c>
      <c r="K45" s="43">
        <v>280.2</v>
      </c>
      <c r="L45" s="43">
        <v>417.9</v>
      </c>
      <c r="M45" s="43">
        <v>401.9</v>
      </c>
      <c r="N45" s="26">
        <f>M45/L45</f>
        <v>0.9617133285474994</v>
      </c>
      <c r="O45" s="26">
        <f>M45/J45</f>
        <v>0.9575887538718132</v>
      </c>
    </row>
    <row r="46" spans="1:15" ht="15.75">
      <c r="A46" s="12"/>
      <c r="B46" s="56" t="s">
        <v>33</v>
      </c>
      <c r="C46" s="56"/>
      <c r="D46" s="33">
        <f>D27+D28+D29+D35+D36+D42+D43+D44+D45</f>
        <v>10941.6</v>
      </c>
      <c r="E46" s="33">
        <f>E27+E28+E29+E35+E36+E42+E43+E44+E45</f>
        <v>12507.700000000003</v>
      </c>
      <c r="F46" s="47">
        <f>F27+F28+F29+F35+F36+F42+F43+F44+F45+F41</f>
        <v>13776.6</v>
      </c>
      <c r="G46" s="33">
        <f>G27+G28+G29+G35+G36+G42+G43+G44+G45+G41</f>
        <v>13668.4</v>
      </c>
      <c r="H46" s="36">
        <f aca="true" t="shared" si="15" ref="H46:H53">G46/F46</f>
        <v>0.9921461028120145</v>
      </c>
      <c r="I46" s="35">
        <f aca="true" t="shared" si="16" ref="I46:I53">G46/D46</f>
        <v>1.2492140089200847</v>
      </c>
      <c r="J46" s="33">
        <f>J27+J28+J29+J35+J36+J42+J43+J44+J45+J41</f>
        <v>1578.7</v>
      </c>
      <c r="K46" s="34">
        <f>K27+K28+K29+K35+K36+K42+K43+K44+K45</f>
        <v>1389.5</v>
      </c>
      <c r="L46" s="65">
        <f>L27+L28+L29+L35+L36+L42+L43+L44+L45+L41</f>
        <v>1708.8000000000002</v>
      </c>
      <c r="M46" s="65">
        <f>M27+M28+M29+M35+M36+M42+M43+M44+M45+M41</f>
        <v>1692.8000000000002</v>
      </c>
      <c r="N46" s="66">
        <f>M46/L46</f>
        <v>0.9906367041198502</v>
      </c>
      <c r="O46" s="66">
        <f>M46/J46</f>
        <v>1.0722746563628303</v>
      </c>
    </row>
    <row r="47" spans="1:15" ht="15.75">
      <c r="A47" s="12">
        <v>70201</v>
      </c>
      <c r="B47" s="13" t="s">
        <v>13</v>
      </c>
      <c r="C47" s="14">
        <v>2111</v>
      </c>
      <c r="D47" s="23">
        <v>12107.2</v>
      </c>
      <c r="E47" s="24">
        <v>12899.9</v>
      </c>
      <c r="F47" s="23">
        <v>13786.4</v>
      </c>
      <c r="G47" s="23">
        <v>13745.7</v>
      </c>
      <c r="H47" s="26">
        <f t="shared" si="15"/>
        <v>0.9970478152382058</v>
      </c>
      <c r="I47" s="26">
        <f t="shared" si="16"/>
        <v>1.1353326945949518</v>
      </c>
      <c r="J47" s="23"/>
      <c r="K47" s="23"/>
      <c r="L47" s="23"/>
      <c r="M47" s="23"/>
      <c r="N47" s="23"/>
      <c r="O47" s="23"/>
    </row>
    <row r="48" spans="1:15" ht="31.5">
      <c r="A48" s="12"/>
      <c r="B48" s="21" t="s">
        <v>14</v>
      </c>
      <c r="C48" s="22">
        <v>2120</v>
      </c>
      <c r="D48" s="43">
        <v>4321.5</v>
      </c>
      <c r="E48" s="59">
        <v>4682.6</v>
      </c>
      <c r="F48" s="43">
        <v>5006.2</v>
      </c>
      <c r="G48" s="43">
        <v>4943.7</v>
      </c>
      <c r="H48" s="26">
        <f t="shared" si="15"/>
        <v>0.9875154808038032</v>
      </c>
      <c r="I48" s="26">
        <f t="shared" si="16"/>
        <v>1.1439777854911488</v>
      </c>
      <c r="J48" s="43"/>
      <c r="K48" s="43"/>
      <c r="L48" s="43"/>
      <c r="M48" s="43"/>
      <c r="N48" s="43"/>
      <c r="O48" s="43"/>
    </row>
    <row r="49" spans="1:15" ht="31.5">
      <c r="A49" s="12"/>
      <c r="B49" s="31" t="s">
        <v>15</v>
      </c>
      <c r="C49" s="32"/>
      <c r="D49" s="33">
        <f>D50+D51+D52+D53+D54</f>
        <v>1356.9</v>
      </c>
      <c r="E49" s="34">
        <f>E50+E51+E52+E53+E54</f>
        <v>1872.3999999999999</v>
      </c>
      <c r="F49" s="34">
        <f>F50+F51+F52+F53+F54</f>
        <v>1977.5</v>
      </c>
      <c r="G49" s="34">
        <f>G50+G51+G52+G53+G54</f>
        <v>1648.4</v>
      </c>
      <c r="H49" s="26">
        <f t="shared" si="15"/>
        <v>0.8335777496839444</v>
      </c>
      <c r="I49" s="26">
        <f t="shared" si="16"/>
        <v>1.2148279165745448</v>
      </c>
      <c r="J49" s="33">
        <f>J50+J51+J52+J53+J54</f>
        <v>765.3</v>
      </c>
      <c r="K49" s="34">
        <f>K50+K51+K52+K53+K54</f>
        <v>464.2</v>
      </c>
      <c r="L49" s="34">
        <f>L50+L51+L52+L53+L54</f>
        <v>927.4</v>
      </c>
      <c r="M49" s="34">
        <f>M50+M51+M52+M53+M54</f>
        <v>927.4</v>
      </c>
      <c r="N49" s="37">
        <f>M49/L49</f>
        <v>1</v>
      </c>
      <c r="O49" s="37">
        <f>M49/J49</f>
        <v>1.211812361165556</v>
      </c>
    </row>
    <row r="50" spans="1:15" ht="78.75">
      <c r="A50" s="12"/>
      <c r="B50" s="39" t="s">
        <v>16</v>
      </c>
      <c r="C50" s="14">
        <v>2210</v>
      </c>
      <c r="D50" s="23">
        <v>24.4</v>
      </c>
      <c r="E50" s="67">
        <v>23.4</v>
      </c>
      <c r="F50" s="23">
        <v>40.4</v>
      </c>
      <c r="G50" s="23">
        <v>40.4</v>
      </c>
      <c r="H50" s="26">
        <f t="shared" si="15"/>
        <v>1</v>
      </c>
      <c r="I50" s="26">
        <f t="shared" si="16"/>
        <v>1.6557377049180328</v>
      </c>
      <c r="J50" s="23">
        <v>328.9</v>
      </c>
      <c r="K50" s="23">
        <v>4.5</v>
      </c>
      <c r="L50" s="23">
        <v>411.4</v>
      </c>
      <c r="M50" s="23">
        <v>411.4</v>
      </c>
      <c r="N50" s="40">
        <f>M50/L50</f>
        <v>1</v>
      </c>
      <c r="O50" s="40">
        <f>M50/J50</f>
        <v>1.2508361204013378</v>
      </c>
    </row>
    <row r="51" spans="1:15" ht="47.25">
      <c r="A51" s="12"/>
      <c r="B51" s="31" t="s">
        <v>17</v>
      </c>
      <c r="C51" s="42">
        <v>2220</v>
      </c>
      <c r="D51" s="13">
        <v>3</v>
      </c>
      <c r="E51" s="15">
        <v>6.6</v>
      </c>
      <c r="F51" s="13">
        <v>6.8</v>
      </c>
      <c r="G51" s="13">
        <v>6.8</v>
      </c>
      <c r="H51" s="26">
        <f t="shared" si="15"/>
        <v>1</v>
      </c>
      <c r="I51" s="26">
        <f t="shared" si="16"/>
        <v>2.2666666666666666</v>
      </c>
      <c r="J51" s="13">
        <v>0.6</v>
      </c>
      <c r="K51" s="13"/>
      <c r="L51" s="13">
        <v>4.4</v>
      </c>
      <c r="M51" s="13">
        <v>4.4</v>
      </c>
      <c r="N51" s="40"/>
      <c r="O51" s="40"/>
    </row>
    <row r="52" spans="1:15" ht="15.75">
      <c r="A52" s="12"/>
      <c r="B52" s="13" t="s">
        <v>18</v>
      </c>
      <c r="C52" s="42">
        <v>2230</v>
      </c>
      <c r="D52" s="13">
        <v>1093.3</v>
      </c>
      <c r="E52" s="15">
        <v>1405.6</v>
      </c>
      <c r="F52" s="13">
        <v>1518.2</v>
      </c>
      <c r="G52" s="13">
        <v>1362</v>
      </c>
      <c r="H52" s="26">
        <f t="shared" si="15"/>
        <v>0.8971150046107232</v>
      </c>
      <c r="I52" s="26">
        <f t="shared" si="16"/>
        <v>1.245769688100247</v>
      </c>
      <c r="J52" s="13">
        <v>425.5</v>
      </c>
      <c r="K52" s="13">
        <v>459.7</v>
      </c>
      <c r="L52" s="13">
        <v>493.1</v>
      </c>
      <c r="M52" s="13">
        <v>493.1</v>
      </c>
      <c r="N52" s="40">
        <f>M52/L52</f>
        <v>1</v>
      </c>
      <c r="O52" s="40">
        <f>M52/J52</f>
        <v>1.1588719153936546</v>
      </c>
    </row>
    <row r="53" spans="1:15" ht="31.5">
      <c r="A53" s="12"/>
      <c r="B53" s="31" t="s">
        <v>19</v>
      </c>
      <c r="C53" s="42">
        <v>2240</v>
      </c>
      <c r="D53" s="13">
        <v>236.2</v>
      </c>
      <c r="E53" s="15">
        <v>436.8</v>
      </c>
      <c r="F53" s="13">
        <v>412.1</v>
      </c>
      <c r="G53" s="13">
        <v>239.2</v>
      </c>
      <c r="H53" s="26">
        <f t="shared" si="15"/>
        <v>0.5804416403785488</v>
      </c>
      <c r="I53" s="26">
        <f t="shared" si="16"/>
        <v>1.012701100762066</v>
      </c>
      <c r="J53" s="13">
        <v>10.3</v>
      </c>
      <c r="K53" s="13"/>
      <c r="L53" s="13">
        <v>18.5</v>
      </c>
      <c r="M53" s="13">
        <v>18.5</v>
      </c>
      <c r="N53" s="40">
        <f>M53/L53</f>
        <v>1</v>
      </c>
      <c r="O53" s="40">
        <f>M53/J53</f>
        <v>1.7961165048543688</v>
      </c>
    </row>
    <row r="54" spans="1:15" ht="15.75">
      <c r="A54" s="12"/>
      <c r="B54" s="13" t="s">
        <v>20</v>
      </c>
      <c r="C54" s="42"/>
      <c r="D54" s="13"/>
      <c r="E54" s="15"/>
      <c r="F54" s="13"/>
      <c r="G54" s="13"/>
      <c r="H54" s="26"/>
      <c r="I54" s="26"/>
      <c r="J54" s="13"/>
      <c r="K54" s="13"/>
      <c r="L54" s="13"/>
      <c r="M54" s="13"/>
      <c r="N54" s="40">
        <v>0.028999999999999998</v>
      </c>
      <c r="O54" s="40">
        <v>0</v>
      </c>
    </row>
    <row r="55" spans="1:15" ht="15.75">
      <c r="A55" s="12"/>
      <c r="B55" s="13" t="s">
        <v>21</v>
      </c>
      <c r="C55" s="42">
        <v>2250</v>
      </c>
      <c r="D55" s="13">
        <v>20.9</v>
      </c>
      <c r="E55" s="15">
        <v>16.2</v>
      </c>
      <c r="F55" s="13">
        <v>16.2</v>
      </c>
      <c r="G55" s="13">
        <v>11.3</v>
      </c>
      <c r="H55" s="26">
        <f>G55/F55</f>
        <v>0.697530864197531</v>
      </c>
      <c r="I55" s="26">
        <f aca="true" t="shared" si="17" ref="I55:I72">G55/D55</f>
        <v>0.5406698564593302</v>
      </c>
      <c r="J55" s="43"/>
      <c r="K55" s="43"/>
      <c r="L55" s="43">
        <v>0.5</v>
      </c>
      <c r="M55" s="43">
        <v>0.5</v>
      </c>
      <c r="N55" s="43"/>
      <c r="O55" s="43"/>
    </row>
    <row r="56" spans="1:15" ht="31.5">
      <c r="A56" s="12"/>
      <c r="B56" s="46" t="s">
        <v>22</v>
      </c>
      <c r="C56" s="32">
        <v>2270</v>
      </c>
      <c r="D56" s="33">
        <f>D57+D58+D59+D60+D61</f>
        <v>2445.4</v>
      </c>
      <c r="E56" s="34">
        <f>E57+E58+E59+E60+E61</f>
        <v>4234.6</v>
      </c>
      <c r="F56" s="34">
        <f>F57+F58+F59+F60</f>
        <v>4392.6</v>
      </c>
      <c r="G56" s="34">
        <f>G57+G58+G59+G60</f>
        <v>4193.1</v>
      </c>
      <c r="H56" s="26">
        <f>G56/F56</f>
        <v>0.9545827072804262</v>
      </c>
      <c r="I56" s="26">
        <f t="shared" si="17"/>
        <v>1.7146888034677354</v>
      </c>
      <c r="J56" s="33">
        <f>J57+J58+J59+J60</f>
        <v>0.2</v>
      </c>
      <c r="K56" s="33">
        <f>K57+K58+K59+K60</f>
        <v>0</v>
      </c>
      <c r="L56" s="33">
        <f>L57+L58+L59+L60</f>
        <v>0</v>
      </c>
      <c r="M56" s="33">
        <f>M57+M58+M59+M60</f>
        <v>0</v>
      </c>
      <c r="N56" s="38">
        <v>0</v>
      </c>
      <c r="O56" s="38">
        <f>M56/J56</f>
        <v>0</v>
      </c>
    </row>
    <row r="57" spans="1:15" ht="15.75">
      <c r="A57" s="12"/>
      <c r="B57" s="13" t="s">
        <v>23</v>
      </c>
      <c r="C57" s="42">
        <v>2271</v>
      </c>
      <c r="D57" s="13">
        <v>0</v>
      </c>
      <c r="E57" s="15">
        <v>0</v>
      </c>
      <c r="F57" s="13">
        <v>0</v>
      </c>
      <c r="G57" s="13">
        <v>0</v>
      </c>
      <c r="H57" s="26">
        <v>0</v>
      </c>
      <c r="I57" s="26">
        <v>0</v>
      </c>
      <c r="J57" s="23"/>
      <c r="K57" s="23"/>
      <c r="L57" s="23"/>
      <c r="M57" s="23"/>
      <c r="N57" s="38"/>
      <c r="O57" s="38"/>
    </row>
    <row r="58" spans="1:15" ht="31.5">
      <c r="A58" s="12"/>
      <c r="B58" s="31" t="s">
        <v>24</v>
      </c>
      <c r="C58" s="42">
        <v>2272</v>
      </c>
      <c r="D58" s="13">
        <v>98</v>
      </c>
      <c r="E58" s="15">
        <v>98.8</v>
      </c>
      <c r="F58" s="13">
        <v>105.2</v>
      </c>
      <c r="G58" s="13">
        <v>103.8</v>
      </c>
      <c r="H58" s="26">
        <f aca="true" t="shared" si="18" ref="H58:H63">G58/F58</f>
        <v>0.9866920152091254</v>
      </c>
      <c r="I58" s="26">
        <f t="shared" si="17"/>
        <v>1.0591836734693878</v>
      </c>
      <c r="J58" s="13">
        <v>0.2</v>
      </c>
      <c r="K58" s="13"/>
      <c r="L58" s="13"/>
      <c r="M58" s="13"/>
      <c r="N58" s="38">
        <v>0</v>
      </c>
      <c r="O58" s="38">
        <f aca="true" t="shared" si="19" ref="O58:O66">M58/J58</f>
        <v>0</v>
      </c>
    </row>
    <row r="59" spans="1:15" ht="15.75">
      <c r="A59" s="12"/>
      <c r="B59" s="13" t="s">
        <v>25</v>
      </c>
      <c r="C59" s="42">
        <v>2273</v>
      </c>
      <c r="D59" s="13">
        <v>458.6</v>
      </c>
      <c r="E59" s="15">
        <v>483.3</v>
      </c>
      <c r="F59" s="13">
        <v>566.4</v>
      </c>
      <c r="G59" s="13">
        <v>522.8</v>
      </c>
      <c r="H59" s="26">
        <f t="shared" si="18"/>
        <v>0.9230225988700564</v>
      </c>
      <c r="I59" s="26">
        <f t="shared" si="17"/>
        <v>1.139991277802006</v>
      </c>
      <c r="J59" s="13"/>
      <c r="K59" s="13"/>
      <c r="L59" s="13"/>
      <c r="M59" s="13"/>
      <c r="N59" s="19">
        <v>0</v>
      </c>
      <c r="O59" s="38">
        <v>0</v>
      </c>
    </row>
    <row r="60" spans="1:15" ht="15.75">
      <c r="A60" s="12"/>
      <c r="B60" s="13" t="s">
        <v>26</v>
      </c>
      <c r="C60" s="42">
        <v>2274</v>
      </c>
      <c r="D60" s="13">
        <v>1888.8</v>
      </c>
      <c r="E60" s="15">
        <v>3652.5</v>
      </c>
      <c r="F60" s="13">
        <v>3721</v>
      </c>
      <c r="G60" s="13">
        <v>3566.5</v>
      </c>
      <c r="H60" s="26">
        <f t="shared" si="18"/>
        <v>0.958478903520559</v>
      </c>
      <c r="I60" s="26">
        <f t="shared" si="17"/>
        <v>1.8882359169843288</v>
      </c>
      <c r="J60" s="13"/>
      <c r="K60" s="13"/>
      <c r="L60" s="13"/>
      <c r="M60" s="13"/>
      <c r="N60" s="19">
        <v>0</v>
      </c>
      <c r="O60" s="19">
        <v>0</v>
      </c>
    </row>
    <row r="61" spans="1:15" ht="31.5">
      <c r="A61" s="12"/>
      <c r="B61" s="31" t="s">
        <v>34</v>
      </c>
      <c r="C61" s="15">
        <v>2800</v>
      </c>
      <c r="D61" s="13">
        <v>0</v>
      </c>
      <c r="E61" s="15">
        <v>0</v>
      </c>
      <c r="F61" s="13">
        <v>22.8</v>
      </c>
      <c r="G61" s="13">
        <v>22.8</v>
      </c>
      <c r="H61" s="26">
        <f t="shared" si="18"/>
        <v>1</v>
      </c>
      <c r="I61" s="26">
        <v>0</v>
      </c>
      <c r="J61" s="13">
        <v>0.9</v>
      </c>
      <c r="K61" s="13">
        <v>1</v>
      </c>
      <c r="L61" s="13">
        <v>2.9</v>
      </c>
      <c r="M61" s="13">
        <v>2.9</v>
      </c>
      <c r="N61" s="19">
        <f aca="true" t="shared" si="20" ref="N61:N66">M61/L61</f>
        <v>1</v>
      </c>
      <c r="O61" s="19">
        <f t="shared" si="19"/>
        <v>3.222222222222222</v>
      </c>
    </row>
    <row r="62" spans="1:15" ht="78.75">
      <c r="A62" s="12"/>
      <c r="B62" s="39" t="s">
        <v>28</v>
      </c>
      <c r="C62" s="24">
        <v>2282</v>
      </c>
      <c r="D62" s="13">
        <v>3.4</v>
      </c>
      <c r="E62" s="15">
        <v>1.9</v>
      </c>
      <c r="F62" s="13">
        <v>1.9</v>
      </c>
      <c r="G62" s="13">
        <v>1.9</v>
      </c>
      <c r="H62" s="26">
        <f t="shared" si="18"/>
        <v>1</v>
      </c>
      <c r="I62" s="26">
        <f t="shared" si="17"/>
        <v>0.5588235294117647</v>
      </c>
      <c r="J62" s="13"/>
      <c r="K62" s="13"/>
      <c r="L62" s="13"/>
      <c r="M62" s="13"/>
      <c r="N62" s="19"/>
      <c r="O62" s="19"/>
    </row>
    <row r="63" spans="1:15" ht="31.5">
      <c r="A63" s="12"/>
      <c r="B63" s="31" t="s">
        <v>29</v>
      </c>
      <c r="C63" s="15">
        <v>2730</v>
      </c>
      <c r="D63" s="13">
        <v>8</v>
      </c>
      <c r="E63" s="15">
        <v>8</v>
      </c>
      <c r="F63" s="13">
        <v>8</v>
      </c>
      <c r="G63" s="13">
        <v>8</v>
      </c>
      <c r="H63" s="26">
        <f t="shared" si="18"/>
        <v>1</v>
      </c>
      <c r="I63" s="26">
        <f t="shared" si="17"/>
        <v>1</v>
      </c>
      <c r="J63" s="13"/>
      <c r="K63" s="13"/>
      <c r="L63" s="13"/>
      <c r="M63" s="13"/>
      <c r="N63" s="19"/>
      <c r="O63" s="19"/>
    </row>
    <row r="64" spans="1:15" ht="63">
      <c r="A64" s="12"/>
      <c r="B64" s="31" t="s">
        <v>30</v>
      </c>
      <c r="C64" s="15">
        <v>3110</v>
      </c>
      <c r="D64" s="13">
        <v>0</v>
      </c>
      <c r="E64" s="15">
        <v>0</v>
      </c>
      <c r="F64" s="13">
        <v>0</v>
      </c>
      <c r="G64" s="13">
        <v>0</v>
      </c>
      <c r="H64" s="26">
        <v>0</v>
      </c>
      <c r="I64" s="26">
        <v>0</v>
      </c>
      <c r="J64" s="13">
        <v>126.2</v>
      </c>
      <c r="K64" s="13">
        <v>55.3</v>
      </c>
      <c r="L64" s="13">
        <v>245.3</v>
      </c>
      <c r="M64" s="13">
        <v>245.3</v>
      </c>
      <c r="N64" s="19">
        <f t="shared" si="20"/>
        <v>1</v>
      </c>
      <c r="O64" s="19">
        <f t="shared" si="19"/>
        <v>1.9437400950871633</v>
      </c>
    </row>
    <row r="65" spans="1:15" ht="31.5">
      <c r="A65" s="12"/>
      <c r="B65" s="21" t="s">
        <v>31</v>
      </c>
      <c r="C65" s="59">
        <v>3132</v>
      </c>
      <c r="D65" s="43">
        <v>0</v>
      </c>
      <c r="E65" s="59">
        <v>0</v>
      </c>
      <c r="F65" s="43">
        <v>0</v>
      </c>
      <c r="G65" s="43">
        <v>0</v>
      </c>
      <c r="H65" s="64">
        <v>0</v>
      </c>
      <c r="I65" s="64">
        <v>0</v>
      </c>
      <c r="J65" s="43">
        <v>367.5</v>
      </c>
      <c r="K65" s="43">
        <v>940.4</v>
      </c>
      <c r="L65" s="43">
        <v>1521.5</v>
      </c>
      <c r="M65" s="43">
        <v>1460.1</v>
      </c>
      <c r="N65" s="68">
        <f t="shared" si="20"/>
        <v>0.9596450870851133</v>
      </c>
      <c r="O65" s="19">
        <f t="shared" si="19"/>
        <v>3.9730612244897956</v>
      </c>
    </row>
    <row r="66" spans="1:15" ht="15.75">
      <c r="A66" s="12"/>
      <c r="B66" s="56" t="s">
        <v>33</v>
      </c>
      <c r="C66" s="56"/>
      <c r="D66" s="33">
        <f>D47+D48+D49+D55+D56+D62+D63+D64+D65</f>
        <v>20263.300000000007</v>
      </c>
      <c r="E66" s="69">
        <f>E47+E48+E49+E55+E56+E62+E63+E64+E65</f>
        <v>23715.600000000006</v>
      </c>
      <c r="F66" s="34">
        <f>F47+F48+F49+F55+F56+F62+F63+F64+F65+F61</f>
        <v>25211.600000000002</v>
      </c>
      <c r="G66" s="33">
        <f>G47+G48+G49+G55+G56+G62+G63+G64+G65+G61</f>
        <v>24574.900000000005</v>
      </c>
      <c r="H66" s="35">
        <f>G66/F66</f>
        <v>0.9747457519554492</v>
      </c>
      <c r="I66" s="35">
        <f t="shared" si="17"/>
        <v>1.2127787675255264</v>
      </c>
      <c r="J66" s="33">
        <f>J47+J48+J49+J55+J56+J62+J63+J64+J65+J61</f>
        <v>1260.1000000000001</v>
      </c>
      <c r="K66" s="34">
        <f>K47+K48+K49+K55+K56+K62+K63+K64+K65+K61</f>
        <v>1460.9</v>
      </c>
      <c r="L66" s="65">
        <f>L47+L48+L49+L55+L56+L62+L63+L64+L65+L61</f>
        <v>2697.6</v>
      </c>
      <c r="M66" s="65">
        <f>M47+M48+M49+M55+M56+M62+M63+M64+M65+M61</f>
        <v>2636.2000000000003</v>
      </c>
      <c r="N66" s="37">
        <f t="shared" si="20"/>
        <v>0.9772390272835114</v>
      </c>
      <c r="O66" s="37">
        <f t="shared" si="19"/>
        <v>2.0920561860169826</v>
      </c>
    </row>
    <row r="67" spans="1:15" ht="15.75">
      <c r="A67" s="12">
        <v>70401</v>
      </c>
      <c r="B67" s="23" t="s">
        <v>13</v>
      </c>
      <c r="C67" s="14">
        <v>2111</v>
      </c>
      <c r="D67" s="23">
        <v>379.1</v>
      </c>
      <c r="E67" s="24">
        <v>397</v>
      </c>
      <c r="F67" s="23">
        <v>416.4</v>
      </c>
      <c r="G67" s="23">
        <v>415.9</v>
      </c>
      <c r="H67" s="26">
        <f>G67/F67</f>
        <v>0.9987992315081652</v>
      </c>
      <c r="I67" s="26">
        <f t="shared" si="17"/>
        <v>1.0970720126615667</v>
      </c>
      <c r="J67" s="23"/>
      <c r="K67" s="23"/>
      <c r="L67" s="23"/>
      <c r="M67" s="23"/>
      <c r="N67" s="37"/>
      <c r="O67" s="37"/>
    </row>
    <row r="68" spans="1:15" ht="31.5">
      <c r="A68" s="12"/>
      <c r="B68" s="21" t="s">
        <v>14</v>
      </c>
      <c r="C68" s="22">
        <v>2120</v>
      </c>
      <c r="D68" s="43">
        <v>139.2</v>
      </c>
      <c r="E68" s="59">
        <v>144.1</v>
      </c>
      <c r="F68" s="43">
        <v>153.8</v>
      </c>
      <c r="G68" s="43">
        <v>153.7</v>
      </c>
      <c r="H68" s="64">
        <f>G68/F68</f>
        <v>0.9993498049414823</v>
      </c>
      <c r="I68" s="64">
        <f t="shared" si="17"/>
        <v>1.1041666666666667</v>
      </c>
      <c r="J68" s="43"/>
      <c r="K68" s="43"/>
      <c r="L68" s="43"/>
      <c r="M68" s="43"/>
      <c r="N68" s="37"/>
      <c r="O68" s="37"/>
    </row>
    <row r="69" spans="1:15" ht="31.5">
      <c r="A69" s="12"/>
      <c r="B69" s="31" t="s">
        <v>15</v>
      </c>
      <c r="C69" s="32"/>
      <c r="D69" s="33">
        <f>D70+D71+D72+D73+D74</f>
        <v>9.700000000000001</v>
      </c>
      <c r="E69" s="33">
        <f>E70+E71+E72+E73+E74</f>
        <v>0.4</v>
      </c>
      <c r="F69" s="33">
        <f>F70+F71+F72+F73+F74</f>
        <v>0.4</v>
      </c>
      <c r="G69" s="34">
        <f>G70+G71+G72+G73+G74</f>
        <v>0.4</v>
      </c>
      <c r="H69" s="17">
        <f>G69/F69</f>
        <v>1</v>
      </c>
      <c r="I69" s="17">
        <f t="shared" si="17"/>
        <v>0.041237113402061855</v>
      </c>
      <c r="J69" s="33">
        <f>J70+J73+J72</f>
        <v>0.8</v>
      </c>
      <c r="K69" s="33">
        <f>K70+K71+K72+K73+K74</f>
        <v>0</v>
      </c>
      <c r="L69" s="33">
        <f>L70+L71+L72+L73+L74</f>
        <v>0.7</v>
      </c>
      <c r="M69" s="33">
        <f>M70+M71+M72+M73+M74</f>
        <v>0.7</v>
      </c>
      <c r="N69" s="37">
        <f>M69/L69</f>
        <v>1</v>
      </c>
      <c r="O69" s="37">
        <f aca="true" t="shared" si="21" ref="O69:O73">M69/J69</f>
        <v>0.8749999999999999</v>
      </c>
    </row>
    <row r="70" spans="1:15" ht="78.75">
      <c r="A70" s="12"/>
      <c r="B70" s="39" t="s">
        <v>16</v>
      </c>
      <c r="C70" s="14">
        <v>2210</v>
      </c>
      <c r="D70" s="23">
        <v>1.9</v>
      </c>
      <c r="E70" s="24">
        <v>0</v>
      </c>
      <c r="F70" s="23">
        <v>0</v>
      </c>
      <c r="G70" s="23">
        <v>0</v>
      </c>
      <c r="H70" s="17">
        <v>0</v>
      </c>
      <c r="I70" s="26">
        <f t="shared" si="17"/>
        <v>0</v>
      </c>
      <c r="J70" s="23">
        <v>0.1</v>
      </c>
      <c r="K70" s="23"/>
      <c r="L70" s="23"/>
      <c r="M70" s="23"/>
      <c r="N70" s="37">
        <v>0</v>
      </c>
      <c r="O70" s="37">
        <f t="shared" si="21"/>
        <v>0</v>
      </c>
    </row>
    <row r="71" spans="1:15" ht="47.25">
      <c r="A71" s="12"/>
      <c r="B71" s="31" t="s">
        <v>17</v>
      </c>
      <c r="C71" s="42">
        <v>2220</v>
      </c>
      <c r="D71" s="13">
        <v>0</v>
      </c>
      <c r="E71" s="15">
        <v>0</v>
      </c>
      <c r="F71" s="13">
        <v>0</v>
      </c>
      <c r="G71" s="13">
        <v>0</v>
      </c>
      <c r="H71" s="17"/>
      <c r="I71" s="26"/>
      <c r="J71" s="13"/>
      <c r="K71" s="13"/>
      <c r="L71" s="13"/>
      <c r="M71" s="13"/>
      <c r="N71" s="37">
        <v>0</v>
      </c>
      <c r="O71" s="37">
        <v>0</v>
      </c>
    </row>
    <row r="72" spans="1:15" ht="15.75">
      <c r="A72" s="12"/>
      <c r="B72" s="13" t="s">
        <v>18</v>
      </c>
      <c r="C72" s="42">
        <v>2230</v>
      </c>
      <c r="D72" s="13">
        <v>7.4</v>
      </c>
      <c r="E72" s="15">
        <v>0</v>
      </c>
      <c r="F72" s="13">
        <v>0</v>
      </c>
      <c r="G72" s="13">
        <v>0</v>
      </c>
      <c r="H72" s="17">
        <v>0</v>
      </c>
      <c r="I72" s="26">
        <f t="shared" si="17"/>
        <v>0</v>
      </c>
      <c r="J72" s="13">
        <v>0.2</v>
      </c>
      <c r="K72" s="13"/>
      <c r="L72" s="13"/>
      <c r="M72" s="13"/>
      <c r="N72" s="37"/>
      <c r="O72" s="37">
        <f t="shared" si="21"/>
        <v>0</v>
      </c>
    </row>
    <row r="73" spans="1:15" ht="31.5">
      <c r="A73" s="12"/>
      <c r="B73" s="31" t="s">
        <v>19</v>
      </c>
      <c r="C73" s="42">
        <v>2240</v>
      </c>
      <c r="D73" s="13">
        <v>0.4</v>
      </c>
      <c r="E73" s="15">
        <v>0.4</v>
      </c>
      <c r="F73" s="13">
        <v>0.4</v>
      </c>
      <c r="G73" s="13">
        <v>0.4</v>
      </c>
      <c r="H73" s="26">
        <f>G73/F73</f>
        <v>1</v>
      </c>
      <c r="I73" s="26">
        <v>0</v>
      </c>
      <c r="J73" s="13">
        <v>0.5</v>
      </c>
      <c r="K73" s="13"/>
      <c r="L73" s="13">
        <v>0.7</v>
      </c>
      <c r="M73" s="13">
        <v>0.7</v>
      </c>
      <c r="N73" s="37"/>
      <c r="O73" s="37">
        <f t="shared" si="21"/>
        <v>1.4</v>
      </c>
    </row>
    <row r="74" spans="1:15" ht="15.75">
      <c r="A74" s="12"/>
      <c r="B74" s="13" t="s">
        <v>20</v>
      </c>
      <c r="C74" s="42"/>
      <c r="D74" s="13"/>
      <c r="E74" s="15"/>
      <c r="F74" s="13"/>
      <c r="G74" s="13"/>
      <c r="H74" s="26"/>
      <c r="I74" s="26"/>
      <c r="J74" s="13"/>
      <c r="K74" s="13"/>
      <c r="L74" s="13"/>
      <c r="M74" s="13"/>
      <c r="N74" s="37"/>
      <c r="O74" s="37"/>
    </row>
    <row r="75" spans="1:15" ht="15.75">
      <c r="A75" s="12"/>
      <c r="B75" s="13" t="s">
        <v>21</v>
      </c>
      <c r="C75" s="42">
        <v>2250</v>
      </c>
      <c r="D75" s="13"/>
      <c r="E75" s="15"/>
      <c r="F75" s="13"/>
      <c r="G75" s="13"/>
      <c r="H75" s="26"/>
      <c r="I75" s="26"/>
      <c r="J75" s="13"/>
      <c r="K75" s="13"/>
      <c r="L75" s="13"/>
      <c r="M75" s="13"/>
      <c r="N75" s="37"/>
      <c r="O75" s="37"/>
    </row>
    <row r="76" spans="1:15" ht="31.5">
      <c r="A76" s="12"/>
      <c r="B76" s="46" t="s">
        <v>22</v>
      </c>
      <c r="C76" s="32">
        <v>2270</v>
      </c>
      <c r="D76" s="33">
        <f>D78+D79</f>
        <v>0.7</v>
      </c>
      <c r="E76" s="34">
        <f>E78+E79+E80</f>
        <v>0</v>
      </c>
      <c r="F76" s="34">
        <f>F78+F79+F80</f>
        <v>0</v>
      </c>
      <c r="G76" s="34">
        <f>G78+G79+G80</f>
        <v>0</v>
      </c>
      <c r="H76" s="26">
        <v>0</v>
      </c>
      <c r="I76" s="26">
        <v>0</v>
      </c>
      <c r="J76" s="33"/>
      <c r="K76" s="33"/>
      <c r="L76" s="33"/>
      <c r="M76" s="33"/>
      <c r="N76" s="37"/>
      <c r="O76" s="33"/>
    </row>
    <row r="77" spans="1:15" ht="15.75">
      <c r="A77" s="12"/>
      <c r="B77" s="13" t="s">
        <v>23</v>
      </c>
      <c r="C77" s="42">
        <v>2271</v>
      </c>
      <c r="D77" s="13"/>
      <c r="E77" s="15"/>
      <c r="F77" s="13"/>
      <c r="G77" s="13"/>
      <c r="H77" s="26"/>
      <c r="I77" s="26"/>
      <c r="J77" s="13"/>
      <c r="K77" s="13"/>
      <c r="L77" s="13"/>
      <c r="M77" s="13"/>
      <c r="N77" s="37"/>
      <c r="O77" s="13"/>
    </row>
    <row r="78" spans="1:15" ht="31.5">
      <c r="A78" s="12"/>
      <c r="B78" s="31" t="s">
        <v>24</v>
      </c>
      <c r="C78" s="42">
        <v>2272</v>
      </c>
      <c r="D78" s="13">
        <v>0.3</v>
      </c>
      <c r="E78" s="15">
        <v>0</v>
      </c>
      <c r="F78" s="13">
        <v>0</v>
      </c>
      <c r="G78" s="13">
        <v>0</v>
      </c>
      <c r="H78" s="26">
        <v>0</v>
      </c>
      <c r="I78" s="26">
        <v>0</v>
      </c>
      <c r="J78" s="13"/>
      <c r="K78" s="13"/>
      <c r="L78" s="13"/>
      <c r="M78" s="13"/>
      <c r="N78" s="37"/>
      <c r="O78" s="13"/>
    </row>
    <row r="79" spans="1:15" ht="15.75">
      <c r="A79" s="12"/>
      <c r="B79" s="13" t="s">
        <v>25</v>
      </c>
      <c r="C79" s="42">
        <v>2273</v>
      </c>
      <c r="D79" s="13">
        <v>0.4</v>
      </c>
      <c r="E79" s="15">
        <v>0</v>
      </c>
      <c r="F79" s="13">
        <v>0</v>
      </c>
      <c r="G79" s="13">
        <v>0</v>
      </c>
      <c r="H79" s="26">
        <v>0</v>
      </c>
      <c r="I79" s="26">
        <v>0</v>
      </c>
      <c r="J79" s="13"/>
      <c r="K79" s="13"/>
      <c r="L79" s="13"/>
      <c r="M79" s="13"/>
      <c r="N79" s="37"/>
      <c r="O79" s="13"/>
    </row>
    <row r="80" spans="1:15" ht="15.75">
      <c r="A80" s="12"/>
      <c r="B80" s="13" t="s">
        <v>26</v>
      </c>
      <c r="C80" s="42">
        <v>2274</v>
      </c>
      <c r="D80" s="13">
        <v>0</v>
      </c>
      <c r="E80" s="15">
        <v>0</v>
      </c>
      <c r="F80" s="13">
        <v>0</v>
      </c>
      <c r="G80" s="13">
        <v>0</v>
      </c>
      <c r="H80" s="26">
        <v>0</v>
      </c>
      <c r="I80" s="26">
        <v>0</v>
      </c>
      <c r="J80" s="13"/>
      <c r="K80" s="13"/>
      <c r="L80" s="13"/>
      <c r="M80" s="13"/>
      <c r="N80" s="37"/>
      <c r="O80" s="13"/>
    </row>
    <row r="81" spans="1:15" ht="31.5">
      <c r="A81" s="12"/>
      <c r="B81" s="31" t="s">
        <v>34</v>
      </c>
      <c r="C81" s="42"/>
      <c r="D81" s="13"/>
      <c r="E81" s="15"/>
      <c r="F81" s="13"/>
      <c r="G81" s="13"/>
      <c r="H81" s="26"/>
      <c r="I81" s="26"/>
      <c r="J81" s="13"/>
      <c r="K81" s="13"/>
      <c r="L81" s="13"/>
      <c r="M81" s="13"/>
      <c r="N81" s="37"/>
      <c r="O81" s="13"/>
    </row>
    <row r="82" spans="1:15" ht="78.75">
      <c r="A82" s="12"/>
      <c r="B82" s="31" t="s">
        <v>28</v>
      </c>
      <c r="C82" s="42">
        <v>2282</v>
      </c>
      <c r="D82" s="13">
        <v>0</v>
      </c>
      <c r="E82" s="15">
        <v>0</v>
      </c>
      <c r="F82" s="13">
        <v>0</v>
      </c>
      <c r="G82" s="13">
        <v>0</v>
      </c>
      <c r="H82" s="26">
        <v>0</v>
      </c>
      <c r="I82" s="26">
        <v>0</v>
      </c>
      <c r="J82" s="13"/>
      <c r="K82" s="13"/>
      <c r="L82" s="13"/>
      <c r="M82" s="13"/>
      <c r="N82" s="37"/>
      <c r="O82" s="13"/>
    </row>
    <row r="83" spans="1:15" ht="31.5">
      <c r="A83" s="12"/>
      <c r="B83" s="31" t="s">
        <v>29</v>
      </c>
      <c r="C83" s="42">
        <v>2730</v>
      </c>
      <c r="D83" s="13">
        <v>0</v>
      </c>
      <c r="E83" s="15">
        <v>0</v>
      </c>
      <c r="F83" s="13">
        <v>0</v>
      </c>
      <c r="G83" s="13">
        <v>0</v>
      </c>
      <c r="H83" s="26">
        <v>0</v>
      </c>
      <c r="I83" s="26">
        <v>0</v>
      </c>
      <c r="J83" s="13"/>
      <c r="K83" s="13"/>
      <c r="L83" s="13"/>
      <c r="M83" s="13"/>
      <c r="N83" s="37"/>
      <c r="O83" s="13"/>
    </row>
    <row r="84" spans="1:15" ht="63">
      <c r="A84" s="12"/>
      <c r="B84" s="31" t="s">
        <v>30</v>
      </c>
      <c r="C84" s="42">
        <v>3110</v>
      </c>
      <c r="D84" s="13">
        <v>0</v>
      </c>
      <c r="E84" s="15">
        <v>0</v>
      </c>
      <c r="F84" s="13">
        <v>0</v>
      </c>
      <c r="G84" s="13">
        <v>0</v>
      </c>
      <c r="H84" s="26">
        <v>0</v>
      </c>
      <c r="I84" s="26">
        <v>0</v>
      </c>
      <c r="J84" s="13"/>
      <c r="K84" s="13"/>
      <c r="L84" s="13"/>
      <c r="M84" s="13"/>
      <c r="N84" s="37"/>
      <c r="O84" s="13"/>
    </row>
    <row r="85" spans="1:15" ht="31.5">
      <c r="A85" s="12"/>
      <c r="B85" s="21" t="s">
        <v>31</v>
      </c>
      <c r="C85" s="22">
        <v>3132</v>
      </c>
      <c r="D85" s="43">
        <v>0</v>
      </c>
      <c r="E85" s="59">
        <v>0</v>
      </c>
      <c r="F85" s="43">
        <v>0</v>
      </c>
      <c r="G85" s="43">
        <v>0</v>
      </c>
      <c r="H85" s="64">
        <v>0</v>
      </c>
      <c r="I85" s="64">
        <v>0</v>
      </c>
      <c r="J85" s="43"/>
      <c r="K85" s="43"/>
      <c r="L85" s="43"/>
      <c r="M85" s="43"/>
      <c r="N85" s="37"/>
      <c r="O85" s="43"/>
    </row>
    <row r="86" spans="1:15" ht="15.75">
      <c r="A86" s="12"/>
      <c r="B86" s="70" t="s">
        <v>33</v>
      </c>
      <c r="C86" s="71"/>
      <c r="D86" s="33">
        <f>D67+D68+D69+D75+D76+D82+D83+D84+D85</f>
        <v>528.7</v>
      </c>
      <c r="E86" s="72">
        <f>E67+E68+E69+E75+E76+E82+E83+E84+E85</f>
        <v>541.5</v>
      </c>
      <c r="F86" s="62">
        <f>F67+F68+F69+F75+F76+F82+F83+F84+F85</f>
        <v>570.6</v>
      </c>
      <c r="G86" s="34">
        <f>G67+G68+G69+G75+G76+G82+G83+G84+G85</f>
        <v>569.9999999999999</v>
      </c>
      <c r="H86" s="35">
        <f>G86/F86</f>
        <v>0.9989484752891691</v>
      </c>
      <c r="I86" s="35">
        <f>G86/D86</f>
        <v>1.078116133913372</v>
      </c>
      <c r="J86" s="33">
        <f>J69</f>
        <v>0.8</v>
      </c>
      <c r="K86" s="33"/>
      <c r="L86" s="33">
        <f>L69</f>
        <v>0.7</v>
      </c>
      <c r="M86" s="33">
        <f>M69</f>
        <v>0.7</v>
      </c>
      <c r="N86" s="37">
        <f>M86/L86</f>
        <v>1</v>
      </c>
      <c r="O86" s="73">
        <f>M86/J86</f>
        <v>0.8749999999999999</v>
      </c>
    </row>
    <row r="87" spans="1:15" ht="15.75">
      <c r="A87" s="12">
        <v>70802</v>
      </c>
      <c r="B87" s="13" t="s">
        <v>13</v>
      </c>
      <c r="C87" s="14">
        <v>2111</v>
      </c>
      <c r="D87" s="23">
        <v>612.4</v>
      </c>
      <c r="E87" s="24">
        <v>596.8</v>
      </c>
      <c r="F87" s="23">
        <v>723</v>
      </c>
      <c r="G87" s="23">
        <v>722.4</v>
      </c>
      <c r="H87" s="26">
        <f>G87/F87</f>
        <v>0.9991701244813278</v>
      </c>
      <c r="I87" s="26">
        <f>G87/D87</f>
        <v>1.1796211626387982</v>
      </c>
      <c r="J87" s="23"/>
      <c r="K87" s="23"/>
      <c r="L87" s="23"/>
      <c r="M87" s="23"/>
      <c r="N87" s="37"/>
      <c r="O87" s="73">
        <v>0</v>
      </c>
    </row>
    <row r="88" spans="1:15" ht="31.5">
      <c r="A88" s="12"/>
      <c r="B88" s="21" t="s">
        <v>14</v>
      </c>
      <c r="C88" s="22">
        <v>2120</v>
      </c>
      <c r="D88" s="43">
        <v>222.6</v>
      </c>
      <c r="E88" s="59">
        <v>216.6</v>
      </c>
      <c r="F88" s="43">
        <v>265.8</v>
      </c>
      <c r="G88" s="43">
        <v>265.7</v>
      </c>
      <c r="H88" s="64">
        <f>G88/F88</f>
        <v>0.9996237772761474</v>
      </c>
      <c r="I88" s="64">
        <f>G88/D88</f>
        <v>1.1936208445642407</v>
      </c>
      <c r="J88" s="43"/>
      <c r="K88" s="43"/>
      <c r="L88" s="43"/>
      <c r="M88" s="43"/>
      <c r="N88" s="37"/>
      <c r="O88" s="73">
        <v>0</v>
      </c>
    </row>
    <row r="89" spans="1:15" ht="31.5">
      <c r="A89" s="12"/>
      <c r="B89" s="31" t="s">
        <v>15</v>
      </c>
      <c r="C89" s="32"/>
      <c r="D89" s="33">
        <f>D90+D91+D92+D93+D94</f>
        <v>71.60000000000001</v>
      </c>
      <c r="E89" s="34">
        <f>E90+E91+E92+E93+E94</f>
        <v>96.60000000000001</v>
      </c>
      <c r="F89" s="34">
        <f>F90+F91+F92+F93+F94</f>
        <v>91.5</v>
      </c>
      <c r="G89" s="34">
        <f>G90+G91+G92+G93+G94</f>
        <v>90.8</v>
      </c>
      <c r="H89" s="35">
        <f>G89/F89</f>
        <v>0.9923497267759562</v>
      </c>
      <c r="I89" s="35">
        <f>G89/D89</f>
        <v>1.2681564245810053</v>
      </c>
      <c r="J89" s="33">
        <f>J90+J91+J92+J93+J94</f>
        <v>123.79999999999998</v>
      </c>
      <c r="K89" s="33">
        <f>K90+K91+K92+K93+K94</f>
        <v>93.3</v>
      </c>
      <c r="L89" s="33">
        <f>L90+L91+L92+L93+L94</f>
        <v>297.7</v>
      </c>
      <c r="M89" s="33">
        <f>M90+M91+M92+M93+M94</f>
        <v>297.7</v>
      </c>
      <c r="N89" s="37">
        <f>M89/L89</f>
        <v>1</v>
      </c>
      <c r="O89" s="73">
        <f>M89/J89</f>
        <v>2.404684975767367</v>
      </c>
    </row>
    <row r="90" spans="1:15" ht="78.75">
      <c r="A90" s="12"/>
      <c r="B90" s="39" t="s">
        <v>16</v>
      </c>
      <c r="C90" s="14">
        <v>2210</v>
      </c>
      <c r="D90" s="23">
        <v>61.7</v>
      </c>
      <c r="E90" s="24">
        <v>84.2</v>
      </c>
      <c r="F90" s="23">
        <v>78.3</v>
      </c>
      <c r="G90" s="23">
        <v>78.3</v>
      </c>
      <c r="H90" s="26">
        <f>G90/F90</f>
        <v>1</v>
      </c>
      <c r="I90" s="26">
        <f>G90/D90</f>
        <v>1.2690437601296596</v>
      </c>
      <c r="J90" s="23">
        <v>78.1</v>
      </c>
      <c r="K90" s="23">
        <v>51.5</v>
      </c>
      <c r="L90" s="23">
        <v>138.6</v>
      </c>
      <c r="M90" s="23">
        <v>138.6</v>
      </c>
      <c r="N90" s="37">
        <f>M90/L90</f>
        <v>1</v>
      </c>
      <c r="O90" s="73">
        <f>M90/J90</f>
        <v>1.7746478873239437</v>
      </c>
    </row>
    <row r="91" spans="1:15" ht="47.25">
      <c r="A91" s="12"/>
      <c r="B91" s="31" t="s">
        <v>17</v>
      </c>
      <c r="C91" s="42">
        <v>2220</v>
      </c>
      <c r="D91" s="13"/>
      <c r="E91" s="15"/>
      <c r="F91" s="13"/>
      <c r="G91" s="13"/>
      <c r="H91" s="26"/>
      <c r="I91" s="26"/>
      <c r="J91" s="13">
        <v>2.6</v>
      </c>
      <c r="K91" s="13"/>
      <c r="L91" s="13"/>
      <c r="M91" s="13"/>
      <c r="N91" s="37">
        <v>0</v>
      </c>
      <c r="O91" s="73">
        <f>M91/J91</f>
        <v>0</v>
      </c>
    </row>
    <row r="92" spans="1:15" ht="15.75">
      <c r="A92" s="12"/>
      <c r="B92" s="13" t="s">
        <v>18</v>
      </c>
      <c r="C92" s="42">
        <v>2230</v>
      </c>
      <c r="D92" s="13"/>
      <c r="E92" s="15"/>
      <c r="F92" s="13"/>
      <c r="G92" s="13"/>
      <c r="H92" s="26"/>
      <c r="I92" s="26"/>
      <c r="J92" s="13"/>
      <c r="K92" s="13"/>
      <c r="L92" s="13"/>
      <c r="M92" s="13"/>
      <c r="N92" s="37"/>
      <c r="O92" s="73"/>
    </row>
    <row r="93" spans="1:15" ht="31.5">
      <c r="A93" s="12"/>
      <c r="B93" s="31" t="s">
        <v>19</v>
      </c>
      <c r="C93" s="42">
        <v>2240</v>
      </c>
      <c r="D93" s="13">
        <v>9.9</v>
      </c>
      <c r="E93" s="15">
        <v>12.4</v>
      </c>
      <c r="F93" s="13">
        <v>13.2</v>
      </c>
      <c r="G93" s="13">
        <v>12.5</v>
      </c>
      <c r="H93" s="26">
        <f>G93/F93</f>
        <v>0.946969696969697</v>
      </c>
      <c r="I93" s="26">
        <f>G93/D93</f>
        <v>1.2626262626262625</v>
      </c>
      <c r="J93" s="13">
        <v>43.1</v>
      </c>
      <c r="K93" s="13">
        <v>41.8</v>
      </c>
      <c r="L93" s="13">
        <v>159.1</v>
      </c>
      <c r="M93" s="13">
        <v>159.1</v>
      </c>
      <c r="N93" s="37">
        <f>M93/L93</f>
        <v>1</v>
      </c>
      <c r="O93" s="73">
        <f>M93/J93</f>
        <v>3.6914153132250576</v>
      </c>
    </row>
    <row r="94" spans="1:15" ht="15.75">
      <c r="A94" s="12"/>
      <c r="B94" s="13" t="s">
        <v>20</v>
      </c>
      <c r="C94" s="42"/>
      <c r="D94" s="13"/>
      <c r="E94" s="15"/>
      <c r="F94" s="13"/>
      <c r="G94" s="13"/>
      <c r="H94" s="26"/>
      <c r="I94" s="26"/>
      <c r="J94" s="13"/>
      <c r="K94" s="13"/>
      <c r="L94" s="13"/>
      <c r="M94" s="13"/>
      <c r="N94" s="37">
        <v>0</v>
      </c>
      <c r="O94" s="73">
        <v>0</v>
      </c>
    </row>
    <row r="95" spans="1:15" ht="15.75">
      <c r="A95" s="12"/>
      <c r="B95" s="13" t="s">
        <v>21</v>
      </c>
      <c r="C95" s="42">
        <v>2250</v>
      </c>
      <c r="D95" s="13">
        <v>0.7</v>
      </c>
      <c r="E95" s="15">
        <v>6.7</v>
      </c>
      <c r="F95" s="13">
        <v>6.7</v>
      </c>
      <c r="G95" s="13">
        <v>5.9</v>
      </c>
      <c r="H95" s="26">
        <f>G95/F95</f>
        <v>0.8805970149253731</v>
      </c>
      <c r="I95" s="26">
        <f>G95/D95</f>
        <v>8.428571428571429</v>
      </c>
      <c r="J95" s="13">
        <v>2.3</v>
      </c>
      <c r="K95" s="13"/>
      <c r="L95" s="13"/>
      <c r="M95" s="13"/>
      <c r="N95" s="37">
        <v>0</v>
      </c>
      <c r="O95" s="73">
        <f>M95/J95</f>
        <v>0</v>
      </c>
    </row>
    <row r="96" spans="1:15" ht="31.5">
      <c r="A96" s="12"/>
      <c r="B96" s="46" t="s">
        <v>22</v>
      </c>
      <c r="C96" s="32">
        <v>2270</v>
      </c>
      <c r="D96" s="33">
        <f>D97+D98+D99+D100+D101</f>
        <v>76.4</v>
      </c>
      <c r="E96" s="34">
        <f>E97+E98+E99+E100+E101</f>
        <v>113.3</v>
      </c>
      <c r="F96" s="34">
        <f>F97+F98+F99+F100</f>
        <v>146.7</v>
      </c>
      <c r="G96" s="34">
        <f>G97+G98+G99+G100</f>
        <v>136.3</v>
      </c>
      <c r="H96" s="26">
        <f>G96/F96</f>
        <v>0.9291070211315612</v>
      </c>
      <c r="I96" s="26">
        <f>G96/D96</f>
        <v>1.7840314136125655</v>
      </c>
      <c r="J96" s="33">
        <f>J97+J98+J99+J100</f>
        <v>0</v>
      </c>
      <c r="K96" s="33">
        <f>K97+K98+K99+K100</f>
        <v>0</v>
      </c>
      <c r="L96" s="33">
        <f>L97+L98+L99+L100</f>
        <v>0</v>
      </c>
      <c r="M96" s="33">
        <f>M97+M98+M99+M100</f>
        <v>0</v>
      </c>
      <c r="N96" s="37">
        <v>0</v>
      </c>
      <c r="O96" s="73">
        <v>0</v>
      </c>
    </row>
    <row r="97" spans="1:15" ht="15.75">
      <c r="A97" s="12"/>
      <c r="B97" s="13" t="s">
        <v>23</v>
      </c>
      <c r="C97" s="42">
        <v>2271</v>
      </c>
      <c r="D97" s="13"/>
      <c r="E97" s="15"/>
      <c r="F97" s="13"/>
      <c r="G97" s="13"/>
      <c r="H97" s="26"/>
      <c r="I97" s="26"/>
      <c r="J97" s="13"/>
      <c r="K97" s="13"/>
      <c r="L97" s="13"/>
      <c r="M97" s="13"/>
      <c r="N97" s="37"/>
      <c r="O97" s="73">
        <v>0</v>
      </c>
    </row>
    <row r="98" spans="1:15" ht="31.5">
      <c r="A98" s="12"/>
      <c r="B98" s="31" t="s">
        <v>24</v>
      </c>
      <c r="C98" s="42">
        <v>2272</v>
      </c>
      <c r="D98" s="13">
        <v>1.6</v>
      </c>
      <c r="E98" s="15">
        <v>2.4</v>
      </c>
      <c r="F98" s="13">
        <v>2.4</v>
      </c>
      <c r="G98" s="13">
        <v>1.5</v>
      </c>
      <c r="H98" s="26">
        <f>G98/F98</f>
        <v>0.625</v>
      </c>
      <c r="I98" s="26">
        <f>G98/D98</f>
        <v>0.9375</v>
      </c>
      <c r="J98" s="13"/>
      <c r="K98" s="13"/>
      <c r="L98" s="13"/>
      <c r="M98" s="13"/>
      <c r="N98" s="37"/>
      <c r="O98" s="73">
        <v>0</v>
      </c>
    </row>
    <row r="99" spans="1:15" ht="15.75">
      <c r="A99" s="12"/>
      <c r="B99" s="13" t="s">
        <v>25</v>
      </c>
      <c r="C99" s="42">
        <v>2273</v>
      </c>
      <c r="D99" s="13">
        <v>20.3</v>
      </c>
      <c r="E99" s="15">
        <v>22.6</v>
      </c>
      <c r="F99" s="13">
        <v>34.2</v>
      </c>
      <c r="G99" s="13">
        <v>29.8</v>
      </c>
      <c r="H99" s="26">
        <f>G99/F99</f>
        <v>0.871345029239766</v>
      </c>
      <c r="I99" s="26">
        <f>G99/D99</f>
        <v>1.4679802955665024</v>
      </c>
      <c r="J99" s="13"/>
      <c r="K99" s="13"/>
      <c r="L99" s="13"/>
      <c r="M99" s="13"/>
      <c r="N99" s="37">
        <v>0</v>
      </c>
      <c r="O99" s="73">
        <v>0</v>
      </c>
    </row>
    <row r="100" spans="1:15" ht="15.75">
      <c r="A100" s="12"/>
      <c r="B100" s="13" t="s">
        <v>26</v>
      </c>
      <c r="C100" s="42">
        <v>2274</v>
      </c>
      <c r="D100" s="13">
        <v>54.5</v>
      </c>
      <c r="E100" s="15">
        <v>88.3</v>
      </c>
      <c r="F100" s="13">
        <v>110.1</v>
      </c>
      <c r="G100" s="13">
        <v>105</v>
      </c>
      <c r="H100" s="26">
        <f>G100/F100</f>
        <v>0.9536784741144415</v>
      </c>
      <c r="I100" s="26">
        <f>G100/D100</f>
        <v>1.926605504587156</v>
      </c>
      <c r="J100" s="13"/>
      <c r="K100" s="13"/>
      <c r="L100" s="13"/>
      <c r="M100" s="13"/>
      <c r="N100" s="37">
        <v>0</v>
      </c>
      <c r="O100" s="73">
        <v>0</v>
      </c>
    </row>
    <row r="101" spans="1:15" ht="31.5">
      <c r="A101" s="12"/>
      <c r="B101" s="31" t="s">
        <v>34</v>
      </c>
      <c r="C101" s="42">
        <v>2800</v>
      </c>
      <c r="D101" s="13">
        <v>0</v>
      </c>
      <c r="E101" s="15">
        <v>0</v>
      </c>
      <c r="F101" s="13">
        <v>1</v>
      </c>
      <c r="G101" s="13">
        <v>1</v>
      </c>
      <c r="H101" s="26">
        <f>G101/F101</f>
        <v>1</v>
      </c>
      <c r="I101" s="26">
        <v>0</v>
      </c>
      <c r="J101" s="13">
        <v>45.7</v>
      </c>
      <c r="K101" s="13">
        <v>46</v>
      </c>
      <c r="L101" s="13">
        <v>86.4</v>
      </c>
      <c r="M101" s="13">
        <v>86.4</v>
      </c>
      <c r="N101" s="37"/>
      <c r="O101" s="73">
        <f>M101/J101</f>
        <v>1.8905908096280089</v>
      </c>
    </row>
    <row r="102" spans="1:15" ht="78.75">
      <c r="A102" s="12"/>
      <c r="B102" s="31" t="s">
        <v>28</v>
      </c>
      <c r="C102" s="42">
        <v>2282</v>
      </c>
      <c r="D102" s="13">
        <v>0.3</v>
      </c>
      <c r="E102" s="15">
        <v>0</v>
      </c>
      <c r="F102" s="13">
        <v>0</v>
      </c>
      <c r="G102" s="13">
        <v>0</v>
      </c>
      <c r="H102" s="26">
        <v>0</v>
      </c>
      <c r="I102" s="26">
        <f>G102/D102</f>
        <v>0</v>
      </c>
      <c r="J102" s="13"/>
      <c r="K102" s="13"/>
      <c r="L102" s="13">
        <v>0.7</v>
      </c>
      <c r="M102" s="13">
        <v>0.7</v>
      </c>
      <c r="N102" s="37"/>
      <c r="O102" s="73">
        <v>0</v>
      </c>
    </row>
    <row r="103" spans="1:15" ht="31.5">
      <c r="A103" s="12"/>
      <c r="B103" s="31" t="s">
        <v>29</v>
      </c>
      <c r="C103" s="42">
        <v>2730</v>
      </c>
      <c r="D103" s="13">
        <v>0</v>
      </c>
      <c r="E103" s="15">
        <v>0</v>
      </c>
      <c r="F103" s="13">
        <v>0</v>
      </c>
      <c r="G103" s="13">
        <v>0</v>
      </c>
      <c r="H103" s="26">
        <v>0</v>
      </c>
      <c r="I103" s="26">
        <v>0</v>
      </c>
      <c r="J103" s="13"/>
      <c r="K103" s="13"/>
      <c r="L103" s="13"/>
      <c r="M103" s="13"/>
      <c r="N103" s="37"/>
      <c r="O103" s="73">
        <v>0</v>
      </c>
    </row>
    <row r="104" spans="1:15" ht="63">
      <c r="A104" s="12"/>
      <c r="B104" s="31" t="s">
        <v>30</v>
      </c>
      <c r="C104" s="42">
        <v>3110</v>
      </c>
      <c r="D104" s="13">
        <v>0</v>
      </c>
      <c r="E104" s="15">
        <v>0</v>
      </c>
      <c r="F104" s="13">
        <v>0</v>
      </c>
      <c r="G104" s="13">
        <v>0</v>
      </c>
      <c r="H104" s="26">
        <v>0</v>
      </c>
      <c r="I104" s="26">
        <v>0</v>
      </c>
      <c r="J104" s="13">
        <v>81.7</v>
      </c>
      <c r="K104" s="13">
        <v>92</v>
      </c>
      <c r="L104" s="13">
        <v>77.2</v>
      </c>
      <c r="M104" s="13">
        <v>77.2</v>
      </c>
      <c r="N104" s="37">
        <f>M104/L104</f>
        <v>1</v>
      </c>
      <c r="O104" s="73">
        <f>M104/J104</f>
        <v>0.944920440636475</v>
      </c>
    </row>
    <row r="105" spans="1:15" ht="31.5">
      <c r="A105" s="12"/>
      <c r="B105" s="21" t="s">
        <v>35</v>
      </c>
      <c r="C105" s="22">
        <v>3142</v>
      </c>
      <c r="D105" s="43">
        <v>0</v>
      </c>
      <c r="E105" s="59">
        <v>0</v>
      </c>
      <c r="F105" s="43">
        <v>0</v>
      </c>
      <c r="G105" s="43">
        <v>0</v>
      </c>
      <c r="H105" s="64">
        <v>0</v>
      </c>
      <c r="I105" s="64">
        <v>0</v>
      </c>
      <c r="J105" s="43">
        <v>4.6</v>
      </c>
      <c r="K105" s="43"/>
      <c r="L105" s="43"/>
      <c r="M105" s="43"/>
      <c r="N105" s="37">
        <v>0</v>
      </c>
      <c r="O105" s="73">
        <f>M105/J105</f>
        <v>0</v>
      </c>
    </row>
    <row r="106" spans="1:15" ht="31.5">
      <c r="A106" s="12"/>
      <c r="B106" s="21" t="s">
        <v>31</v>
      </c>
      <c r="C106" s="22">
        <v>3132</v>
      </c>
      <c r="D106" s="43">
        <v>0</v>
      </c>
      <c r="E106" s="59">
        <v>0</v>
      </c>
      <c r="F106" s="43">
        <v>0</v>
      </c>
      <c r="G106" s="43">
        <v>0</v>
      </c>
      <c r="H106" s="64">
        <v>0</v>
      </c>
      <c r="I106" s="64">
        <v>0</v>
      </c>
      <c r="J106" s="43"/>
      <c r="K106" s="43">
        <v>144.7</v>
      </c>
      <c r="L106" s="43">
        <v>156.6</v>
      </c>
      <c r="M106" s="43">
        <v>156.6</v>
      </c>
      <c r="N106" s="37">
        <f>M106/L106</f>
        <v>1</v>
      </c>
      <c r="O106" s="73">
        <v>0</v>
      </c>
    </row>
    <row r="107" spans="1:15" ht="15.75">
      <c r="A107" s="12"/>
      <c r="B107" s="56" t="s">
        <v>33</v>
      </c>
      <c r="C107" s="56"/>
      <c r="D107" s="33">
        <f>D87+D88+D89+D95+D96+D102+D103+D104+D106</f>
        <v>984</v>
      </c>
      <c r="E107" s="33">
        <f>E87+E88+E89+E95+E96+E102+E103+E104+E106</f>
        <v>1030</v>
      </c>
      <c r="F107" s="34">
        <f>F87+F88+F89+F95+F96+F102+F103+F104+F106+F101</f>
        <v>1234.7</v>
      </c>
      <c r="G107" s="34">
        <f>G87+G88+G89+G95+G96+G102+G103+G104+G106+G101</f>
        <v>1222.1</v>
      </c>
      <c r="H107" s="35">
        <f>G107/F107</f>
        <v>0.9897950919251639</v>
      </c>
      <c r="I107" s="35">
        <f>G107/D107</f>
        <v>1.2419715447154471</v>
      </c>
      <c r="J107" s="33">
        <f>J87+J88+J89+J95+J96+J102+J103+J104+J106+J101+J105</f>
        <v>258.1</v>
      </c>
      <c r="K107" s="33">
        <f>K87+K88+K89+K95+K96+K102+K103+K104+K106+K101+K105</f>
        <v>376</v>
      </c>
      <c r="L107" s="69">
        <f>L87+L88+L89+L95+L96+L102+L103+L104+L106+L101+L105</f>
        <v>618.5999999999999</v>
      </c>
      <c r="M107" s="69">
        <f>M87+M88+M89+M95+M96+M102+M103+M104+M106+M101+M105</f>
        <v>618.5999999999999</v>
      </c>
      <c r="N107" s="37">
        <f>M107/L107</f>
        <v>1</v>
      </c>
      <c r="O107" s="73">
        <f>M107/J107</f>
        <v>2.396745447500968</v>
      </c>
    </row>
    <row r="108" spans="1:15" ht="15.75">
      <c r="A108" s="12">
        <v>70804</v>
      </c>
      <c r="B108" s="13" t="s">
        <v>13</v>
      </c>
      <c r="C108" s="14">
        <v>2111</v>
      </c>
      <c r="D108" s="23">
        <v>529.8</v>
      </c>
      <c r="E108" s="24">
        <v>535.7</v>
      </c>
      <c r="F108" s="23">
        <v>624.5</v>
      </c>
      <c r="G108" s="23">
        <v>624.5</v>
      </c>
      <c r="H108" s="26">
        <f>G108/F108</f>
        <v>1</v>
      </c>
      <c r="I108" s="26">
        <f>G108/D108</f>
        <v>1.1787466968667422</v>
      </c>
      <c r="J108" s="23"/>
      <c r="K108" s="23"/>
      <c r="L108" s="23"/>
      <c r="M108" s="23"/>
      <c r="N108" s="37"/>
      <c r="O108" s="73"/>
    </row>
    <row r="109" spans="1:15" ht="31.5">
      <c r="A109" s="12"/>
      <c r="B109" s="21" t="s">
        <v>14</v>
      </c>
      <c r="C109" s="22">
        <v>2120</v>
      </c>
      <c r="D109" s="43">
        <v>198.9</v>
      </c>
      <c r="E109" s="59">
        <v>194.5</v>
      </c>
      <c r="F109" s="43">
        <v>236.9</v>
      </c>
      <c r="G109" s="43">
        <v>236.7</v>
      </c>
      <c r="H109" s="64">
        <f>G109/F109</f>
        <v>0.9991557619248628</v>
      </c>
      <c r="I109" s="64">
        <f>G109/D109</f>
        <v>1.1900452488687783</v>
      </c>
      <c r="J109" s="43"/>
      <c r="K109" s="43"/>
      <c r="L109" s="43"/>
      <c r="M109" s="43"/>
      <c r="N109" s="37"/>
      <c r="O109" s="73"/>
    </row>
    <row r="110" spans="1:15" ht="31.5">
      <c r="A110" s="12"/>
      <c r="B110" s="31" t="s">
        <v>15</v>
      </c>
      <c r="C110" s="32"/>
      <c r="D110" s="33">
        <f>D111+D112+D113+D114+D115</f>
        <v>7.6000000000000005</v>
      </c>
      <c r="E110" s="33">
        <f>E111+E112+E113+E114+E115</f>
        <v>10.3</v>
      </c>
      <c r="F110" s="34">
        <f>F111+F112+F113+F114+F115</f>
        <v>10.3</v>
      </c>
      <c r="G110" s="34">
        <f>G111+G112+G113+G114+G115</f>
        <v>10.3</v>
      </c>
      <c r="H110" s="35">
        <f>G110/F110</f>
        <v>1</v>
      </c>
      <c r="I110" s="35">
        <f>G110/D110</f>
        <v>1.355263157894737</v>
      </c>
      <c r="J110" s="33">
        <f>J111+J112+J113+J114+J115</f>
        <v>0</v>
      </c>
      <c r="K110" s="33"/>
      <c r="L110" s="33"/>
      <c r="M110" s="33"/>
      <c r="N110" s="37"/>
      <c r="O110" s="73"/>
    </row>
    <row r="111" spans="1:15" ht="78.75">
      <c r="A111" s="12"/>
      <c r="B111" s="39" t="s">
        <v>16</v>
      </c>
      <c r="C111" s="14">
        <v>2210</v>
      </c>
      <c r="D111" s="23">
        <v>6.9</v>
      </c>
      <c r="E111" s="67">
        <v>9.5</v>
      </c>
      <c r="F111" s="23">
        <v>9.5</v>
      </c>
      <c r="G111" s="23">
        <v>9.5</v>
      </c>
      <c r="H111" s="26">
        <f>G111/F111</f>
        <v>1</v>
      </c>
      <c r="I111" s="26">
        <f>G111/D111</f>
        <v>1.3768115942028984</v>
      </c>
      <c r="J111" s="23"/>
      <c r="K111" s="23"/>
      <c r="L111" s="23"/>
      <c r="M111" s="23"/>
      <c r="N111" s="37"/>
      <c r="O111" s="73"/>
    </row>
    <row r="112" spans="1:15" ht="47.25">
      <c r="A112" s="12"/>
      <c r="B112" s="31" t="s">
        <v>17</v>
      </c>
      <c r="C112" s="42">
        <v>2220</v>
      </c>
      <c r="D112" s="13"/>
      <c r="E112" s="15"/>
      <c r="F112" s="13"/>
      <c r="G112" s="13"/>
      <c r="H112" s="26"/>
      <c r="I112" s="26"/>
      <c r="J112" s="13"/>
      <c r="K112" s="13"/>
      <c r="L112" s="13"/>
      <c r="M112" s="13"/>
      <c r="N112" s="37"/>
      <c r="O112" s="73"/>
    </row>
    <row r="113" spans="1:15" ht="15.75">
      <c r="A113" s="12"/>
      <c r="B113" s="13" t="s">
        <v>18</v>
      </c>
      <c r="C113" s="42">
        <v>2230</v>
      </c>
      <c r="D113" s="13"/>
      <c r="E113" s="15"/>
      <c r="F113" s="13"/>
      <c r="G113" s="13"/>
      <c r="H113" s="26"/>
      <c r="I113" s="26"/>
      <c r="J113" s="13"/>
      <c r="K113" s="13"/>
      <c r="L113" s="13"/>
      <c r="M113" s="13"/>
      <c r="N113" s="37"/>
      <c r="O113" s="73"/>
    </row>
    <row r="114" spans="1:15" ht="31.5">
      <c r="A114" s="12"/>
      <c r="B114" s="31" t="s">
        <v>19</v>
      </c>
      <c r="C114" s="42">
        <v>2240</v>
      </c>
      <c r="D114" s="13">
        <v>0.7</v>
      </c>
      <c r="E114" s="15">
        <v>0.8</v>
      </c>
      <c r="F114" s="13">
        <v>0.8</v>
      </c>
      <c r="G114" s="13">
        <v>0.8</v>
      </c>
      <c r="H114" s="26">
        <f>G114/F114</f>
        <v>1</v>
      </c>
      <c r="I114" s="26">
        <f>G114/D114</f>
        <v>1.142857142857143</v>
      </c>
      <c r="J114" s="13"/>
      <c r="K114" s="13"/>
      <c r="L114" s="13"/>
      <c r="M114" s="13"/>
      <c r="N114" s="37"/>
      <c r="O114" s="73"/>
    </row>
    <row r="115" spans="1:15" ht="15.75">
      <c r="A115" s="12"/>
      <c r="B115" s="13" t="s">
        <v>20</v>
      </c>
      <c r="C115" s="42"/>
      <c r="D115" s="13"/>
      <c r="E115" s="15"/>
      <c r="F115" s="13"/>
      <c r="G115" s="13"/>
      <c r="H115" s="26"/>
      <c r="I115" s="26"/>
      <c r="J115" s="13"/>
      <c r="K115" s="13"/>
      <c r="L115" s="13"/>
      <c r="M115" s="13"/>
      <c r="N115" s="37"/>
      <c r="O115" s="73"/>
    </row>
    <row r="116" spans="1:15" ht="15.75">
      <c r="A116" s="12"/>
      <c r="B116" s="13" t="s">
        <v>21</v>
      </c>
      <c r="C116" s="42">
        <v>2250</v>
      </c>
      <c r="D116" s="13">
        <v>1.1</v>
      </c>
      <c r="E116" s="15">
        <v>2.1</v>
      </c>
      <c r="F116" s="13">
        <v>2.1</v>
      </c>
      <c r="G116" s="13">
        <v>1.6</v>
      </c>
      <c r="H116" s="26">
        <f>G116/F116</f>
        <v>0.7619047619047619</v>
      </c>
      <c r="I116" s="26">
        <f>G116/D116</f>
        <v>1.4545454545454546</v>
      </c>
      <c r="J116" s="13"/>
      <c r="K116" s="13"/>
      <c r="L116" s="13"/>
      <c r="M116" s="13"/>
      <c r="N116" s="37"/>
      <c r="O116" s="73"/>
    </row>
    <row r="117" spans="1:15" ht="31.5">
      <c r="A117" s="12"/>
      <c r="B117" s="46" t="s">
        <v>22</v>
      </c>
      <c r="C117" s="32">
        <v>2270</v>
      </c>
      <c r="D117" s="33">
        <v>0</v>
      </c>
      <c r="E117" s="34">
        <v>0</v>
      </c>
      <c r="F117" s="33">
        <v>0</v>
      </c>
      <c r="G117" s="33">
        <v>0</v>
      </c>
      <c r="H117" s="26">
        <v>0</v>
      </c>
      <c r="I117" s="26">
        <v>0</v>
      </c>
      <c r="J117" s="33"/>
      <c r="K117" s="33"/>
      <c r="L117" s="33"/>
      <c r="M117" s="33"/>
      <c r="N117" s="37"/>
      <c r="O117" s="73"/>
    </row>
    <row r="118" spans="1:15" ht="15.75">
      <c r="A118" s="12"/>
      <c r="B118" s="13" t="s">
        <v>23</v>
      </c>
      <c r="C118" s="42">
        <v>2271</v>
      </c>
      <c r="D118" s="13">
        <v>0</v>
      </c>
      <c r="E118" s="15">
        <v>0</v>
      </c>
      <c r="F118" s="13">
        <v>0</v>
      </c>
      <c r="G118" s="13">
        <v>0</v>
      </c>
      <c r="H118" s="26">
        <v>0</v>
      </c>
      <c r="I118" s="26">
        <v>0</v>
      </c>
      <c r="J118" s="13"/>
      <c r="K118" s="13"/>
      <c r="L118" s="13"/>
      <c r="M118" s="13"/>
      <c r="N118" s="37"/>
      <c r="O118" s="73"/>
    </row>
    <row r="119" spans="1:15" ht="31.5">
      <c r="A119" s="12"/>
      <c r="B119" s="31" t="s">
        <v>24</v>
      </c>
      <c r="C119" s="42">
        <v>2272</v>
      </c>
      <c r="D119" s="13">
        <v>0</v>
      </c>
      <c r="E119" s="15">
        <v>0</v>
      </c>
      <c r="F119" s="13">
        <v>0</v>
      </c>
      <c r="G119" s="13">
        <v>0</v>
      </c>
      <c r="H119" s="26">
        <v>0</v>
      </c>
      <c r="I119" s="26">
        <v>0</v>
      </c>
      <c r="J119" s="13"/>
      <c r="K119" s="13"/>
      <c r="L119" s="13"/>
      <c r="M119" s="13"/>
      <c r="N119" s="37"/>
      <c r="O119" s="73"/>
    </row>
    <row r="120" spans="1:15" ht="15.75">
      <c r="A120" s="12"/>
      <c r="B120" s="13" t="s">
        <v>25</v>
      </c>
      <c r="C120" s="42">
        <v>2273</v>
      </c>
      <c r="D120" s="13">
        <v>0</v>
      </c>
      <c r="E120" s="15">
        <v>0</v>
      </c>
      <c r="F120" s="13">
        <v>0</v>
      </c>
      <c r="G120" s="13">
        <v>0</v>
      </c>
      <c r="H120" s="26">
        <v>0</v>
      </c>
      <c r="I120" s="26">
        <v>0</v>
      </c>
      <c r="J120" s="13"/>
      <c r="K120" s="13"/>
      <c r="L120" s="13"/>
      <c r="M120" s="13"/>
      <c r="N120" s="37"/>
      <c r="O120" s="73"/>
    </row>
    <row r="121" spans="1:15" ht="15.75">
      <c r="A121" s="12"/>
      <c r="B121" s="13" t="s">
        <v>26</v>
      </c>
      <c r="C121" s="42">
        <v>2274</v>
      </c>
      <c r="D121" s="13">
        <v>0</v>
      </c>
      <c r="E121" s="15">
        <v>0</v>
      </c>
      <c r="F121" s="13">
        <v>0</v>
      </c>
      <c r="G121" s="13">
        <v>0</v>
      </c>
      <c r="H121" s="26">
        <v>0</v>
      </c>
      <c r="I121" s="26">
        <v>0</v>
      </c>
      <c r="J121" s="13"/>
      <c r="K121" s="13"/>
      <c r="L121" s="13"/>
      <c r="M121" s="13"/>
      <c r="N121" s="37"/>
      <c r="O121" s="73"/>
    </row>
    <row r="122" spans="1:15" ht="31.5">
      <c r="A122" s="12"/>
      <c r="B122" s="31" t="s">
        <v>34</v>
      </c>
      <c r="C122" s="42"/>
      <c r="D122" s="13"/>
      <c r="E122" s="15"/>
      <c r="F122" s="13"/>
      <c r="G122" s="13"/>
      <c r="H122" s="26"/>
      <c r="I122" s="26"/>
      <c r="J122" s="13"/>
      <c r="K122" s="13"/>
      <c r="L122" s="13"/>
      <c r="M122" s="13"/>
      <c r="N122" s="37"/>
      <c r="O122" s="73"/>
    </row>
    <row r="123" spans="1:15" ht="78.75">
      <c r="A123" s="12"/>
      <c r="B123" s="31" t="s">
        <v>28</v>
      </c>
      <c r="C123" s="42">
        <v>2282</v>
      </c>
      <c r="D123" s="13">
        <v>0</v>
      </c>
      <c r="E123" s="15">
        <v>0</v>
      </c>
      <c r="F123" s="13">
        <v>0</v>
      </c>
      <c r="G123" s="13">
        <v>0</v>
      </c>
      <c r="H123" s="26">
        <v>0</v>
      </c>
      <c r="I123" s="26">
        <v>0</v>
      </c>
      <c r="J123" s="13"/>
      <c r="K123" s="13"/>
      <c r="L123" s="13"/>
      <c r="M123" s="13"/>
      <c r="N123" s="37"/>
      <c r="O123" s="73"/>
    </row>
    <row r="124" spans="1:15" ht="31.5">
      <c r="A124" s="12"/>
      <c r="B124" s="31" t="s">
        <v>29</v>
      </c>
      <c r="C124" s="42">
        <v>2730</v>
      </c>
      <c r="D124" s="13">
        <v>0</v>
      </c>
      <c r="E124" s="15">
        <v>0</v>
      </c>
      <c r="F124" s="13">
        <v>0</v>
      </c>
      <c r="G124" s="13">
        <v>0</v>
      </c>
      <c r="H124" s="26">
        <v>0</v>
      </c>
      <c r="I124" s="26">
        <v>0</v>
      </c>
      <c r="J124" s="13"/>
      <c r="K124" s="13"/>
      <c r="L124" s="13"/>
      <c r="M124" s="13"/>
      <c r="N124" s="37"/>
      <c r="O124" s="73"/>
    </row>
    <row r="125" spans="1:15" ht="63">
      <c r="A125" s="12"/>
      <c r="B125" s="31" t="s">
        <v>30</v>
      </c>
      <c r="C125" s="42">
        <v>3110</v>
      </c>
      <c r="D125" s="13">
        <v>0</v>
      </c>
      <c r="E125" s="15">
        <v>0</v>
      </c>
      <c r="F125" s="13">
        <v>0</v>
      </c>
      <c r="G125" s="13">
        <v>0</v>
      </c>
      <c r="H125" s="26">
        <v>0</v>
      </c>
      <c r="I125" s="26">
        <v>0</v>
      </c>
      <c r="J125" s="13"/>
      <c r="K125" s="13"/>
      <c r="L125" s="13"/>
      <c r="M125" s="13"/>
      <c r="N125" s="37"/>
      <c r="O125" s="73"/>
    </row>
    <row r="126" spans="1:15" ht="31.5">
      <c r="A126" s="12"/>
      <c r="B126" s="21" t="s">
        <v>31</v>
      </c>
      <c r="C126" s="22">
        <v>3132</v>
      </c>
      <c r="D126" s="43">
        <v>0</v>
      </c>
      <c r="E126" s="59">
        <v>0</v>
      </c>
      <c r="F126" s="43">
        <v>0</v>
      </c>
      <c r="G126" s="43">
        <v>0</v>
      </c>
      <c r="H126" s="64">
        <v>0</v>
      </c>
      <c r="I126" s="64">
        <v>0</v>
      </c>
      <c r="J126" s="43"/>
      <c r="K126" s="43"/>
      <c r="L126" s="43"/>
      <c r="M126" s="43"/>
      <c r="N126" s="37"/>
      <c r="O126" s="73"/>
    </row>
    <row r="127" spans="1:15" ht="15.75">
      <c r="A127" s="12"/>
      <c r="B127" s="56" t="s">
        <v>33</v>
      </c>
      <c r="C127" s="56"/>
      <c r="D127" s="33">
        <f>D108+D109+D110+D116+D117+D123+D124+D125+D126</f>
        <v>737.4</v>
      </c>
      <c r="E127" s="72">
        <f>E108+E109+E110+E116+E117+E123+E124+E125+E126</f>
        <v>742.6</v>
      </c>
      <c r="F127" s="34">
        <f>F108+F109+F110+F116+F117+F123+F124+F125+F126</f>
        <v>873.8</v>
      </c>
      <c r="G127" s="34">
        <f>G108+G109+G110+G116+G117+G123+G124+G125+G126</f>
        <v>873.1</v>
      </c>
      <c r="H127" s="35">
        <f>G127/F127</f>
        <v>0.9991989013504236</v>
      </c>
      <c r="I127" s="35">
        <f>G127/D127</f>
        <v>1.1840249525359372</v>
      </c>
      <c r="J127" s="33"/>
      <c r="K127" s="33"/>
      <c r="L127" s="33"/>
      <c r="M127" s="33"/>
      <c r="N127" s="37"/>
      <c r="O127" s="73"/>
    </row>
    <row r="128" spans="1:15" ht="15.75">
      <c r="A128" s="12">
        <v>70808</v>
      </c>
      <c r="B128" s="13" t="s">
        <v>13</v>
      </c>
      <c r="C128" s="14">
        <v>2111</v>
      </c>
      <c r="D128" s="23">
        <v>0</v>
      </c>
      <c r="E128" s="24">
        <v>0</v>
      </c>
      <c r="F128" s="23">
        <v>0</v>
      </c>
      <c r="G128" s="23">
        <v>0</v>
      </c>
      <c r="H128" s="23">
        <v>0</v>
      </c>
      <c r="I128" s="23">
        <v>0</v>
      </c>
      <c r="J128" s="23"/>
      <c r="K128" s="23"/>
      <c r="L128" s="23"/>
      <c r="M128" s="23"/>
      <c r="N128" s="37"/>
      <c r="O128" s="73"/>
    </row>
    <row r="129" spans="1:15" ht="31.5">
      <c r="A129" s="12"/>
      <c r="B129" s="21" t="s">
        <v>14</v>
      </c>
      <c r="C129" s="22">
        <v>2120</v>
      </c>
      <c r="D129" s="23">
        <v>0</v>
      </c>
      <c r="E129" s="24">
        <v>0</v>
      </c>
      <c r="F129" s="23">
        <v>0</v>
      </c>
      <c r="G129" s="23">
        <v>0</v>
      </c>
      <c r="H129" s="23">
        <v>0</v>
      </c>
      <c r="I129" s="23">
        <v>0</v>
      </c>
      <c r="J129" s="43"/>
      <c r="K129" s="43"/>
      <c r="L129" s="43"/>
      <c r="M129" s="43"/>
      <c r="N129" s="37"/>
      <c r="O129" s="73"/>
    </row>
    <row r="130" spans="1:15" ht="31.5">
      <c r="A130" s="12"/>
      <c r="B130" s="31" t="s">
        <v>15</v>
      </c>
      <c r="C130" s="32"/>
      <c r="D130" s="23">
        <v>0</v>
      </c>
      <c r="E130" s="24">
        <v>0</v>
      </c>
      <c r="F130" s="23">
        <v>0</v>
      </c>
      <c r="G130" s="23">
        <v>0</v>
      </c>
      <c r="H130" s="23">
        <v>0</v>
      </c>
      <c r="I130" s="23">
        <v>0</v>
      </c>
      <c r="J130" s="33"/>
      <c r="K130" s="33"/>
      <c r="L130" s="33"/>
      <c r="M130" s="33"/>
      <c r="N130" s="37"/>
      <c r="O130" s="73"/>
    </row>
    <row r="131" spans="1:15" ht="78.75">
      <c r="A131" s="12"/>
      <c r="B131" s="39" t="s">
        <v>16</v>
      </c>
      <c r="C131" s="14">
        <v>2210</v>
      </c>
      <c r="D131" s="23">
        <v>0</v>
      </c>
      <c r="E131" s="24">
        <v>0</v>
      </c>
      <c r="F131" s="23">
        <v>0</v>
      </c>
      <c r="G131" s="23">
        <v>0</v>
      </c>
      <c r="H131" s="23">
        <v>0</v>
      </c>
      <c r="I131" s="23">
        <v>0</v>
      </c>
      <c r="J131" s="23"/>
      <c r="K131" s="23"/>
      <c r="L131" s="23"/>
      <c r="M131" s="23"/>
      <c r="N131" s="37"/>
      <c r="O131" s="73"/>
    </row>
    <row r="132" spans="1:15" ht="47.25">
      <c r="A132" s="12"/>
      <c r="B132" s="31" t="s">
        <v>17</v>
      </c>
      <c r="C132" s="42">
        <v>2220</v>
      </c>
      <c r="D132" s="23">
        <v>0</v>
      </c>
      <c r="E132" s="24">
        <v>0</v>
      </c>
      <c r="F132" s="23">
        <v>0</v>
      </c>
      <c r="G132" s="23">
        <v>0</v>
      </c>
      <c r="H132" s="23">
        <v>0</v>
      </c>
      <c r="I132" s="23">
        <v>0</v>
      </c>
      <c r="J132" s="13"/>
      <c r="K132" s="13"/>
      <c r="L132" s="13"/>
      <c r="M132" s="13"/>
      <c r="N132" s="37"/>
      <c r="O132" s="73"/>
    </row>
    <row r="133" spans="1:15" ht="15.75">
      <c r="A133" s="12"/>
      <c r="B133" s="13" t="s">
        <v>18</v>
      </c>
      <c r="C133" s="42">
        <v>2230</v>
      </c>
      <c r="D133" s="23">
        <v>0</v>
      </c>
      <c r="E133" s="24">
        <v>0</v>
      </c>
      <c r="F133" s="23">
        <v>0</v>
      </c>
      <c r="G133" s="23">
        <v>0</v>
      </c>
      <c r="H133" s="23">
        <v>0</v>
      </c>
      <c r="I133" s="23">
        <v>0</v>
      </c>
      <c r="J133" s="13"/>
      <c r="K133" s="13"/>
      <c r="L133" s="13"/>
      <c r="M133" s="13"/>
      <c r="N133" s="37"/>
      <c r="O133" s="73"/>
    </row>
    <row r="134" spans="1:15" ht="31.5">
      <c r="A134" s="12"/>
      <c r="B134" s="31" t="s">
        <v>19</v>
      </c>
      <c r="C134" s="42">
        <v>2240</v>
      </c>
      <c r="D134" s="23">
        <v>0</v>
      </c>
      <c r="E134" s="24">
        <v>0</v>
      </c>
      <c r="F134" s="23">
        <v>0</v>
      </c>
      <c r="G134" s="23">
        <v>0</v>
      </c>
      <c r="H134" s="23">
        <v>0</v>
      </c>
      <c r="I134" s="23">
        <v>0</v>
      </c>
      <c r="J134" s="13"/>
      <c r="K134" s="13"/>
      <c r="L134" s="13"/>
      <c r="M134" s="13"/>
      <c r="N134" s="37"/>
      <c r="O134" s="73"/>
    </row>
    <row r="135" spans="1:15" ht="15.75">
      <c r="A135" s="12"/>
      <c r="B135" s="13" t="s">
        <v>20</v>
      </c>
      <c r="C135" s="42"/>
      <c r="D135" s="13"/>
      <c r="E135" s="15"/>
      <c r="F135" s="13"/>
      <c r="G135" s="13"/>
      <c r="H135" s="13"/>
      <c r="I135" s="13"/>
      <c r="J135" s="13"/>
      <c r="K135" s="13"/>
      <c r="L135" s="13"/>
      <c r="M135" s="13"/>
      <c r="N135" s="37"/>
      <c r="O135" s="73"/>
    </row>
    <row r="136" spans="1:15" ht="15.75">
      <c r="A136" s="12"/>
      <c r="B136" s="13" t="s">
        <v>21</v>
      </c>
      <c r="C136" s="42">
        <v>2250</v>
      </c>
      <c r="D136" s="23">
        <v>0</v>
      </c>
      <c r="E136" s="24">
        <v>0</v>
      </c>
      <c r="F136" s="23">
        <v>0</v>
      </c>
      <c r="G136" s="23">
        <v>0</v>
      </c>
      <c r="H136" s="23">
        <v>0</v>
      </c>
      <c r="I136" s="23">
        <v>0</v>
      </c>
      <c r="J136" s="13"/>
      <c r="K136" s="13"/>
      <c r="L136" s="13"/>
      <c r="M136" s="13"/>
      <c r="N136" s="37"/>
      <c r="O136" s="73"/>
    </row>
    <row r="137" spans="1:15" ht="31.5">
      <c r="A137" s="12"/>
      <c r="B137" s="46" t="s">
        <v>22</v>
      </c>
      <c r="C137" s="32">
        <v>2270</v>
      </c>
      <c r="D137" s="23">
        <v>0</v>
      </c>
      <c r="E137" s="24">
        <v>0</v>
      </c>
      <c r="F137" s="23">
        <v>0</v>
      </c>
      <c r="G137" s="23">
        <v>0</v>
      </c>
      <c r="H137" s="23">
        <v>0</v>
      </c>
      <c r="I137" s="23">
        <v>0</v>
      </c>
      <c r="J137" s="33"/>
      <c r="K137" s="33"/>
      <c r="L137" s="33"/>
      <c r="M137" s="33"/>
      <c r="N137" s="37"/>
      <c r="O137" s="73"/>
    </row>
    <row r="138" spans="1:15" ht="15.75">
      <c r="A138" s="12"/>
      <c r="B138" s="13" t="s">
        <v>23</v>
      </c>
      <c r="C138" s="42">
        <v>2271</v>
      </c>
      <c r="D138" s="23">
        <v>0</v>
      </c>
      <c r="E138" s="24">
        <v>0</v>
      </c>
      <c r="F138" s="23">
        <v>0</v>
      </c>
      <c r="G138" s="23">
        <v>0</v>
      </c>
      <c r="H138" s="23">
        <v>0</v>
      </c>
      <c r="I138" s="23">
        <v>0</v>
      </c>
      <c r="J138" s="13"/>
      <c r="K138" s="13"/>
      <c r="L138" s="13"/>
      <c r="M138" s="13"/>
      <c r="N138" s="37"/>
      <c r="O138" s="73"/>
    </row>
    <row r="139" spans="1:15" ht="31.5">
      <c r="A139" s="12"/>
      <c r="B139" s="31" t="s">
        <v>24</v>
      </c>
      <c r="C139" s="42">
        <v>2272</v>
      </c>
      <c r="D139" s="23">
        <v>0</v>
      </c>
      <c r="E139" s="24">
        <v>0</v>
      </c>
      <c r="F139" s="23">
        <v>0</v>
      </c>
      <c r="G139" s="23">
        <v>0</v>
      </c>
      <c r="H139" s="23">
        <v>0</v>
      </c>
      <c r="I139" s="23">
        <v>0</v>
      </c>
      <c r="J139" s="13"/>
      <c r="K139" s="13"/>
      <c r="L139" s="13"/>
      <c r="M139" s="13"/>
      <c r="N139" s="37"/>
      <c r="O139" s="73"/>
    </row>
    <row r="140" spans="1:15" ht="15.75">
      <c r="A140" s="12"/>
      <c r="B140" s="13" t="s">
        <v>25</v>
      </c>
      <c r="C140" s="42">
        <v>2273</v>
      </c>
      <c r="D140" s="23">
        <v>0</v>
      </c>
      <c r="E140" s="24">
        <v>0</v>
      </c>
      <c r="F140" s="23">
        <v>0</v>
      </c>
      <c r="G140" s="23">
        <v>0</v>
      </c>
      <c r="H140" s="23">
        <v>0</v>
      </c>
      <c r="I140" s="23">
        <v>0</v>
      </c>
      <c r="J140" s="13"/>
      <c r="K140" s="13"/>
      <c r="L140" s="13"/>
      <c r="M140" s="13"/>
      <c r="N140" s="37"/>
      <c r="O140" s="73"/>
    </row>
    <row r="141" spans="1:15" ht="15.75">
      <c r="A141" s="12"/>
      <c r="B141" s="13" t="s">
        <v>26</v>
      </c>
      <c r="C141" s="42">
        <v>2274</v>
      </c>
      <c r="D141" s="23">
        <v>0</v>
      </c>
      <c r="E141" s="24">
        <v>0</v>
      </c>
      <c r="F141" s="23">
        <v>0</v>
      </c>
      <c r="G141" s="23">
        <v>0</v>
      </c>
      <c r="H141" s="23">
        <v>0</v>
      </c>
      <c r="I141" s="23">
        <v>0</v>
      </c>
      <c r="J141" s="13"/>
      <c r="K141" s="13"/>
      <c r="L141" s="13"/>
      <c r="M141" s="13"/>
      <c r="N141" s="37"/>
      <c r="O141" s="73"/>
    </row>
    <row r="142" spans="1:15" ht="31.5">
      <c r="A142" s="12"/>
      <c r="B142" s="31" t="s">
        <v>34</v>
      </c>
      <c r="C142" s="42"/>
      <c r="D142" s="13"/>
      <c r="E142" s="15"/>
      <c r="F142" s="13"/>
      <c r="G142" s="13"/>
      <c r="H142" s="13"/>
      <c r="I142" s="13"/>
      <c r="J142" s="13"/>
      <c r="K142" s="13"/>
      <c r="L142" s="13"/>
      <c r="M142" s="13"/>
      <c r="N142" s="37"/>
      <c r="O142" s="73"/>
    </row>
    <row r="143" spans="1:15" ht="78.75">
      <c r="A143" s="12"/>
      <c r="B143" s="31" t="s">
        <v>28</v>
      </c>
      <c r="C143" s="42">
        <v>2282</v>
      </c>
      <c r="D143" s="23">
        <v>0</v>
      </c>
      <c r="E143" s="24">
        <v>0</v>
      </c>
      <c r="F143" s="23">
        <v>0</v>
      </c>
      <c r="G143" s="23">
        <v>0</v>
      </c>
      <c r="H143" s="23">
        <v>0</v>
      </c>
      <c r="I143" s="23">
        <v>0</v>
      </c>
      <c r="J143" s="13"/>
      <c r="K143" s="13"/>
      <c r="L143" s="13"/>
      <c r="M143" s="13"/>
      <c r="N143" s="37"/>
      <c r="O143" s="73"/>
    </row>
    <row r="144" spans="1:15" ht="31.5">
      <c r="A144" s="12"/>
      <c r="B144" s="31" t="s">
        <v>29</v>
      </c>
      <c r="C144" s="42">
        <v>2730</v>
      </c>
      <c r="D144" s="13">
        <v>18.1</v>
      </c>
      <c r="E144" s="15">
        <v>23.5</v>
      </c>
      <c r="F144" s="13">
        <v>23.5</v>
      </c>
      <c r="G144" s="13">
        <v>23.5</v>
      </c>
      <c r="H144" s="17">
        <f>G144/F144</f>
        <v>1</v>
      </c>
      <c r="I144" s="74">
        <f>G144/D144</f>
        <v>1.298342541436464</v>
      </c>
      <c r="J144" s="13"/>
      <c r="K144" s="13"/>
      <c r="L144" s="13"/>
      <c r="M144" s="13"/>
      <c r="N144" s="37"/>
      <c r="O144" s="73"/>
    </row>
    <row r="145" spans="1:15" ht="63">
      <c r="A145" s="12"/>
      <c r="B145" s="31" t="s">
        <v>30</v>
      </c>
      <c r="C145" s="42">
        <v>3110</v>
      </c>
      <c r="D145" s="23">
        <v>0</v>
      </c>
      <c r="E145" s="24">
        <v>0</v>
      </c>
      <c r="F145" s="23">
        <v>0</v>
      </c>
      <c r="G145" s="23">
        <v>0</v>
      </c>
      <c r="H145" s="23">
        <v>0</v>
      </c>
      <c r="I145" s="23">
        <v>0</v>
      </c>
      <c r="J145" s="13"/>
      <c r="K145" s="13" t="s">
        <v>36</v>
      </c>
      <c r="L145" s="13"/>
      <c r="M145" s="13"/>
      <c r="N145" s="37"/>
      <c r="O145" s="73"/>
    </row>
    <row r="146" spans="1:15" ht="31.5">
      <c r="A146" s="12"/>
      <c r="B146" s="21" t="s">
        <v>31</v>
      </c>
      <c r="C146" s="22">
        <v>3132</v>
      </c>
      <c r="D146" s="23">
        <v>0</v>
      </c>
      <c r="E146" s="24">
        <v>0</v>
      </c>
      <c r="F146" s="23">
        <v>0</v>
      </c>
      <c r="G146" s="23">
        <v>0</v>
      </c>
      <c r="H146" s="23">
        <v>0</v>
      </c>
      <c r="I146" s="23">
        <v>0</v>
      </c>
      <c r="J146" s="43"/>
      <c r="K146" s="43"/>
      <c r="L146" s="43"/>
      <c r="M146" s="43"/>
      <c r="N146" s="37"/>
      <c r="O146" s="73"/>
    </row>
    <row r="147" spans="1:15" ht="15.75">
      <c r="A147" s="12"/>
      <c r="B147" s="56" t="s">
        <v>33</v>
      </c>
      <c r="C147" s="56"/>
      <c r="D147" s="47">
        <f>D128+D129+D130+D136+D137+D143+D144+D145+D146</f>
        <v>18.1</v>
      </c>
      <c r="E147" s="47">
        <f>E128+E129+E130+E136+E137+E143+E144+E145+E146</f>
        <v>23.5</v>
      </c>
      <c r="F147" s="62">
        <f>F128+F129+F130+F136+F137+F143+F144+F145+F146</f>
        <v>23.5</v>
      </c>
      <c r="G147" s="62">
        <f>G128+G129+G130+G136+G137+G143+G144+G145+G146</f>
        <v>23.5</v>
      </c>
      <c r="H147" s="36">
        <f>G147/F147</f>
        <v>1</v>
      </c>
      <c r="I147" s="36">
        <f>G147/D147</f>
        <v>1.298342541436464</v>
      </c>
      <c r="J147" s="33"/>
      <c r="K147" s="33"/>
      <c r="L147" s="33"/>
      <c r="M147" s="33"/>
      <c r="N147" s="37"/>
      <c r="O147" s="73"/>
    </row>
    <row r="148" spans="1:15" ht="15.75">
      <c r="A148" s="12">
        <v>70809</v>
      </c>
      <c r="B148" s="13" t="s">
        <v>13</v>
      </c>
      <c r="C148" s="14">
        <v>2111</v>
      </c>
      <c r="D148" s="23"/>
      <c r="E148" s="24"/>
      <c r="F148" s="23"/>
      <c r="G148" s="23"/>
      <c r="H148" s="36"/>
      <c r="I148" s="36"/>
      <c r="J148" s="23"/>
      <c r="K148" s="23"/>
      <c r="L148" s="23"/>
      <c r="M148" s="23"/>
      <c r="N148" s="37"/>
      <c r="O148" s="73"/>
    </row>
    <row r="149" spans="1:15" ht="31.5">
      <c r="A149" s="12"/>
      <c r="B149" s="21" t="s">
        <v>14</v>
      </c>
      <c r="C149" s="22">
        <v>2120</v>
      </c>
      <c r="D149" s="43"/>
      <c r="E149" s="59"/>
      <c r="F149" s="43"/>
      <c r="G149" s="43"/>
      <c r="H149" s="36"/>
      <c r="I149" s="36"/>
      <c r="J149" s="43"/>
      <c r="K149" s="43"/>
      <c r="L149" s="43"/>
      <c r="M149" s="43"/>
      <c r="N149" s="37"/>
      <c r="O149" s="73"/>
    </row>
    <row r="150" spans="1:15" ht="31.5">
      <c r="A150" s="12"/>
      <c r="B150" s="31" t="s">
        <v>15</v>
      </c>
      <c r="C150" s="32"/>
      <c r="D150" s="33"/>
      <c r="E150" s="34"/>
      <c r="F150" s="33"/>
      <c r="G150" s="33"/>
      <c r="H150" s="36"/>
      <c r="I150" s="36"/>
      <c r="J150" s="33"/>
      <c r="K150" s="33"/>
      <c r="L150" s="33"/>
      <c r="M150" s="33"/>
      <c r="N150" s="37"/>
      <c r="O150" s="73"/>
    </row>
    <row r="151" spans="1:15" ht="78.75">
      <c r="A151" s="12"/>
      <c r="B151" s="39" t="s">
        <v>16</v>
      </c>
      <c r="C151" s="14">
        <v>2210</v>
      </c>
      <c r="D151" s="23">
        <v>0</v>
      </c>
      <c r="E151" s="24">
        <v>0</v>
      </c>
      <c r="F151" s="23">
        <v>0</v>
      </c>
      <c r="G151" s="23">
        <v>0</v>
      </c>
      <c r="H151" s="23">
        <v>0</v>
      </c>
      <c r="I151" s="23">
        <v>0</v>
      </c>
      <c r="J151" s="23"/>
      <c r="K151" s="23"/>
      <c r="L151" s="23"/>
      <c r="M151" s="23"/>
      <c r="N151" s="37"/>
      <c r="O151" s="73"/>
    </row>
    <row r="152" spans="1:15" ht="47.25">
      <c r="A152" s="12"/>
      <c r="B152" s="31" t="s">
        <v>17</v>
      </c>
      <c r="C152" s="42">
        <v>2220</v>
      </c>
      <c r="D152" s="23">
        <v>0</v>
      </c>
      <c r="E152" s="24">
        <v>0</v>
      </c>
      <c r="F152" s="23">
        <v>0</v>
      </c>
      <c r="G152" s="23">
        <v>0</v>
      </c>
      <c r="H152" s="23">
        <v>0</v>
      </c>
      <c r="I152" s="23">
        <v>0</v>
      </c>
      <c r="J152" s="13"/>
      <c r="K152" s="13"/>
      <c r="L152" s="13"/>
      <c r="M152" s="13"/>
      <c r="N152" s="37"/>
      <c r="O152" s="73"/>
    </row>
    <row r="153" spans="1:15" ht="15.75">
      <c r="A153" s="12"/>
      <c r="B153" s="13" t="s">
        <v>18</v>
      </c>
      <c r="C153" s="42">
        <v>2230</v>
      </c>
      <c r="D153" s="23">
        <v>0</v>
      </c>
      <c r="E153" s="24">
        <v>0</v>
      </c>
      <c r="F153" s="23">
        <v>0</v>
      </c>
      <c r="G153" s="23">
        <v>0</v>
      </c>
      <c r="H153" s="23">
        <v>0</v>
      </c>
      <c r="I153" s="23">
        <v>0</v>
      </c>
      <c r="J153" s="13"/>
      <c r="K153" s="13"/>
      <c r="L153" s="13"/>
      <c r="M153" s="13"/>
      <c r="N153" s="37"/>
      <c r="O153" s="73"/>
    </row>
    <row r="154" spans="1:15" ht="31.5">
      <c r="A154" s="12"/>
      <c r="B154" s="31" t="s">
        <v>19</v>
      </c>
      <c r="C154" s="42">
        <v>2240</v>
      </c>
      <c r="D154" s="23">
        <v>0</v>
      </c>
      <c r="E154" s="24">
        <v>0</v>
      </c>
      <c r="F154" s="23">
        <v>0</v>
      </c>
      <c r="G154" s="23">
        <v>0</v>
      </c>
      <c r="H154" s="23">
        <v>0</v>
      </c>
      <c r="I154" s="23">
        <v>0</v>
      </c>
      <c r="J154" s="13"/>
      <c r="K154" s="13"/>
      <c r="L154" s="13"/>
      <c r="M154" s="13"/>
      <c r="N154" s="37"/>
      <c r="O154" s="73"/>
    </row>
    <row r="155" spans="1:15" ht="15.75">
      <c r="A155" s="12"/>
      <c r="B155" s="13" t="s">
        <v>20</v>
      </c>
      <c r="C155" s="42"/>
      <c r="D155" s="23">
        <v>0</v>
      </c>
      <c r="E155" s="24">
        <v>0</v>
      </c>
      <c r="F155" s="23">
        <v>0</v>
      </c>
      <c r="G155" s="23">
        <v>0</v>
      </c>
      <c r="H155" s="23">
        <v>0</v>
      </c>
      <c r="I155" s="23">
        <v>0</v>
      </c>
      <c r="J155" s="13"/>
      <c r="K155" s="13"/>
      <c r="L155" s="13"/>
      <c r="M155" s="13"/>
      <c r="N155" s="37"/>
      <c r="O155" s="73"/>
    </row>
    <row r="156" spans="1:15" ht="15.75">
      <c r="A156" s="12"/>
      <c r="B156" s="13" t="s">
        <v>21</v>
      </c>
      <c r="C156" s="42">
        <v>2250</v>
      </c>
      <c r="D156" s="23">
        <v>0</v>
      </c>
      <c r="E156" s="24">
        <v>0</v>
      </c>
      <c r="F156" s="23">
        <v>0</v>
      </c>
      <c r="G156" s="23">
        <v>0</v>
      </c>
      <c r="H156" s="23">
        <v>0</v>
      </c>
      <c r="I156" s="23">
        <v>0</v>
      </c>
      <c r="J156" s="13"/>
      <c r="K156" s="13"/>
      <c r="L156" s="13"/>
      <c r="M156" s="13"/>
      <c r="N156" s="37"/>
      <c r="O156" s="73"/>
    </row>
    <row r="157" spans="1:15" ht="31.5">
      <c r="A157" s="12"/>
      <c r="B157" s="46" t="s">
        <v>22</v>
      </c>
      <c r="C157" s="32">
        <v>2270</v>
      </c>
      <c r="D157" s="23">
        <v>0</v>
      </c>
      <c r="E157" s="24">
        <v>0</v>
      </c>
      <c r="F157" s="23">
        <v>0</v>
      </c>
      <c r="G157" s="23">
        <v>0</v>
      </c>
      <c r="H157" s="23">
        <v>0</v>
      </c>
      <c r="I157" s="23">
        <v>0</v>
      </c>
      <c r="J157" s="33"/>
      <c r="K157" s="33"/>
      <c r="L157" s="33"/>
      <c r="M157" s="33"/>
      <c r="N157" s="37"/>
      <c r="O157" s="73"/>
    </row>
    <row r="158" spans="1:15" ht="15.75">
      <c r="A158" s="12"/>
      <c r="B158" s="13" t="s">
        <v>23</v>
      </c>
      <c r="C158" s="42">
        <v>2271</v>
      </c>
      <c r="D158" s="23">
        <v>0</v>
      </c>
      <c r="E158" s="24">
        <v>0</v>
      </c>
      <c r="F158" s="23">
        <v>0</v>
      </c>
      <c r="G158" s="23">
        <v>0</v>
      </c>
      <c r="H158" s="23">
        <v>0</v>
      </c>
      <c r="I158" s="23">
        <v>0</v>
      </c>
      <c r="J158" s="13"/>
      <c r="K158" s="13"/>
      <c r="L158" s="13"/>
      <c r="M158" s="13"/>
      <c r="N158" s="37"/>
      <c r="O158" s="73"/>
    </row>
    <row r="159" spans="1:15" ht="31.5">
      <c r="A159" s="12"/>
      <c r="B159" s="31" t="s">
        <v>24</v>
      </c>
      <c r="C159" s="42">
        <v>2272</v>
      </c>
      <c r="D159" s="23">
        <v>0</v>
      </c>
      <c r="E159" s="24">
        <v>0</v>
      </c>
      <c r="F159" s="23">
        <v>0</v>
      </c>
      <c r="G159" s="23">
        <v>0</v>
      </c>
      <c r="H159" s="23">
        <v>0</v>
      </c>
      <c r="I159" s="23">
        <v>0</v>
      </c>
      <c r="J159" s="13"/>
      <c r="K159" s="13"/>
      <c r="L159" s="13"/>
      <c r="M159" s="13"/>
      <c r="N159" s="37"/>
      <c r="O159" s="73"/>
    </row>
    <row r="160" spans="1:15" ht="15.75">
      <c r="A160" s="12"/>
      <c r="B160" s="13" t="s">
        <v>25</v>
      </c>
      <c r="C160" s="42">
        <v>2273</v>
      </c>
      <c r="D160" s="23">
        <v>0</v>
      </c>
      <c r="E160" s="24">
        <v>0</v>
      </c>
      <c r="F160" s="23">
        <v>0</v>
      </c>
      <c r="G160" s="23">
        <v>0</v>
      </c>
      <c r="H160" s="23">
        <v>0</v>
      </c>
      <c r="I160" s="23">
        <v>0</v>
      </c>
      <c r="J160" s="13"/>
      <c r="K160" s="13"/>
      <c r="L160" s="13"/>
      <c r="M160" s="13"/>
      <c r="N160" s="37"/>
      <c r="O160" s="73"/>
    </row>
    <row r="161" spans="1:15" ht="15.75">
      <c r="A161" s="12"/>
      <c r="B161" s="13" t="s">
        <v>26</v>
      </c>
      <c r="C161" s="42">
        <v>2274</v>
      </c>
      <c r="D161" s="23">
        <v>0</v>
      </c>
      <c r="E161" s="24">
        <v>0</v>
      </c>
      <c r="F161" s="23">
        <v>0</v>
      </c>
      <c r="G161" s="23">
        <v>0</v>
      </c>
      <c r="H161" s="23">
        <v>0</v>
      </c>
      <c r="I161" s="23">
        <v>0</v>
      </c>
      <c r="J161" s="13"/>
      <c r="K161" s="13"/>
      <c r="L161" s="13"/>
      <c r="M161" s="13"/>
      <c r="N161" s="37"/>
      <c r="O161" s="73"/>
    </row>
    <row r="162" spans="1:15" ht="31.5">
      <c r="A162" s="12"/>
      <c r="B162" s="31" t="s">
        <v>34</v>
      </c>
      <c r="C162" s="42"/>
      <c r="D162" s="13"/>
      <c r="E162" s="15"/>
      <c r="F162" s="13"/>
      <c r="G162" s="13"/>
      <c r="H162" s="36"/>
      <c r="I162" s="36"/>
      <c r="J162" s="13"/>
      <c r="K162" s="13"/>
      <c r="L162" s="13"/>
      <c r="M162" s="13"/>
      <c r="N162" s="37"/>
      <c r="O162" s="73"/>
    </row>
    <row r="163" spans="1:15" ht="78.75">
      <c r="A163" s="12"/>
      <c r="B163" s="31" t="s">
        <v>28</v>
      </c>
      <c r="C163" s="42">
        <v>2282</v>
      </c>
      <c r="D163" s="23">
        <v>0</v>
      </c>
      <c r="E163" s="24">
        <v>0</v>
      </c>
      <c r="F163" s="23">
        <v>0</v>
      </c>
      <c r="G163" s="23">
        <v>0</v>
      </c>
      <c r="H163" s="23">
        <v>0</v>
      </c>
      <c r="I163" s="23">
        <v>0</v>
      </c>
      <c r="J163" s="13"/>
      <c r="K163" s="13"/>
      <c r="L163" s="13"/>
      <c r="M163" s="13"/>
      <c r="N163" s="37"/>
      <c r="O163" s="73"/>
    </row>
    <row r="164" spans="1:15" ht="31.5">
      <c r="A164" s="12"/>
      <c r="B164" s="31" t="s">
        <v>29</v>
      </c>
      <c r="C164" s="42">
        <v>2730</v>
      </c>
      <c r="D164" s="23">
        <v>0</v>
      </c>
      <c r="E164" s="24">
        <v>0</v>
      </c>
      <c r="F164" s="23">
        <v>0</v>
      </c>
      <c r="G164" s="23">
        <v>0</v>
      </c>
      <c r="H164" s="23">
        <v>0</v>
      </c>
      <c r="I164" s="23">
        <v>0</v>
      </c>
      <c r="J164" s="13"/>
      <c r="K164" s="13"/>
      <c r="L164" s="13"/>
      <c r="M164" s="13"/>
      <c r="N164" s="37"/>
      <c r="O164" s="73"/>
    </row>
    <row r="165" spans="1:15" ht="63">
      <c r="A165" s="12"/>
      <c r="B165" s="31" t="s">
        <v>30</v>
      </c>
      <c r="C165" s="42">
        <v>3110</v>
      </c>
      <c r="D165" s="23">
        <v>0</v>
      </c>
      <c r="E165" s="24">
        <v>0</v>
      </c>
      <c r="F165" s="23">
        <v>0</v>
      </c>
      <c r="G165" s="23">
        <v>0</v>
      </c>
      <c r="H165" s="23">
        <v>0</v>
      </c>
      <c r="I165" s="23">
        <v>0</v>
      </c>
      <c r="J165" s="13"/>
      <c r="K165" s="13"/>
      <c r="L165" s="13"/>
      <c r="M165" s="13"/>
      <c r="N165" s="37"/>
      <c r="O165" s="73"/>
    </row>
    <row r="166" spans="1:15" ht="31.5">
      <c r="A166" s="12"/>
      <c r="B166" s="21" t="s">
        <v>31</v>
      </c>
      <c r="C166" s="22">
        <v>3132</v>
      </c>
      <c r="D166" s="23">
        <v>0</v>
      </c>
      <c r="E166" s="24">
        <v>0</v>
      </c>
      <c r="F166" s="23">
        <v>0</v>
      </c>
      <c r="G166" s="23">
        <v>0</v>
      </c>
      <c r="H166" s="23">
        <v>0</v>
      </c>
      <c r="I166" s="23">
        <v>0</v>
      </c>
      <c r="J166" s="43"/>
      <c r="K166" s="43"/>
      <c r="L166" s="43"/>
      <c r="M166" s="43"/>
      <c r="N166" s="37"/>
      <c r="O166" s="73"/>
    </row>
    <row r="167" spans="1:15" ht="15.75">
      <c r="A167" s="12"/>
      <c r="B167" s="56" t="s">
        <v>33</v>
      </c>
      <c r="C167" s="56"/>
      <c r="D167" s="33">
        <f>D148+D149+D150+D156+D157+D163+D164+D165+D166</f>
        <v>0</v>
      </c>
      <c r="E167" s="34"/>
      <c r="F167" s="33"/>
      <c r="G167" s="33"/>
      <c r="H167" s="33"/>
      <c r="I167" s="33"/>
      <c r="J167" s="33"/>
      <c r="K167" s="33"/>
      <c r="L167" s="33"/>
      <c r="M167" s="33"/>
      <c r="N167" s="33"/>
      <c r="O167" s="73"/>
    </row>
    <row r="168" spans="1:15" ht="15.75">
      <c r="A168" s="75">
        <v>130107</v>
      </c>
      <c r="B168" s="13" t="s">
        <v>13</v>
      </c>
      <c r="C168" s="14">
        <v>2111</v>
      </c>
      <c r="D168" s="23">
        <v>567.1</v>
      </c>
      <c r="E168" s="24">
        <v>558.2</v>
      </c>
      <c r="F168" s="23">
        <v>708.3</v>
      </c>
      <c r="G168" s="23">
        <v>707.8</v>
      </c>
      <c r="H168" s="26">
        <f>G168/F168</f>
        <v>0.9992940844275024</v>
      </c>
      <c r="I168" s="26">
        <f>G168/D168</f>
        <v>1.248104390760007</v>
      </c>
      <c r="J168" s="23"/>
      <c r="K168" s="23"/>
      <c r="L168" s="23"/>
      <c r="M168" s="23"/>
      <c r="N168" s="23"/>
      <c r="O168" s="73"/>
    </row>
    <row r="169" spans="1:15" ht="31.5">
      <c r="A169" s="75"/>
      <c r="B169" s="21" t="s">
        <v>14</v>
      </c>
      <c r="C169" s="22">
        <v>2120</v>
      </c>
      <c r="D169" s="43">
        <v>208.5</v>
      </c>
      <c r="E169" s="59">
        <v>202.6</v>
      </c>
      <c r="F169" s="43">
        <v>256.1</v>
      </c>
      <c r="G169" s="43">
        <v>256.1</v>
      </c>
      <c r="H169" s="64">
        <f>G169/F169</f>
        <v>1</v>
      </c>
      <c r="I169" s="64">
        <f>G169/D169</f>
        <v>1.228297362110312</v>
      </c>
      <c r="J169" s="43"/>
      <c r="K169" s="43"/>
      <c r="L169" s="43"/>
      <c r="M169" s="43"/>
      <c r="N169" s="43"/>
      <c r="O169" s="73"/>
    </row>
    <row r="170" spans="1:15" ht="31.5">
      <c r="A170" s="75"/>
      <c r="B170" s="31" t="s">
        <v>15</v>
      </c>
      <c r="C170" s="32"/>
      <c r="D170" s="33">
        <f>D171+D172+D173+D174+D175</f>
        <v>18.3</v>
      </c>
      <c r="E170" s="33">
        <f>E171+E172+E173+E174+E175</f>
        <v>20.799999999999997</v>
      </c>
      <c r="F170" s="34">
        <f>F171+F172+F173+F174+F175</f>
        <v>23.599999999999998</v>
      </c>
      <c r="G170" s="34">
        <f>G171+G172+G173+G174+G175</f>
        <v>19.799999999999997</v>
      </c>
      <c r="H170" s="35">
        <f>G170/F170</f>
        <v>0.8389830508474576</v>
      </c>
      <c r="I170" s="35">
        <f>G170/D170</f>
        <v>1.081967213114754</v>
      </c>
      <c r="J170" s="33">
        <f>J171+J172+J173+J174+J175</f>
        <v>8.5</v>
      </c>
      <c r="K170" s="33">
        <f>K171+K172+K173+K174+K175</f>
        <v>2.2</v>
      </c>
      <c r="L170" s="33">
        <f>L171+L172+L173+L174+L175</f>
        <v>23.2</v>
      </c>
      <c r="M170" s="33">
        <f>M171+M172+M173+M174+M175</f>
        <v>23.2</v>
      </c>
      <c r="N170" s="37">
        <f>M170/L170</f>
        <v>1</v>
      </c>
      <c r="O170" s="73">
        <f>M170/J170</f>
        <v>2.7294117647058824</v>
      </c>
    </row>
    <row r="171" spans="1:15" ht="78.75">
      <c r="A171" s="75"/>
      <c r="B171" s="39" t="s">
        <v>16</v>
      </c>
      <c r="C171" s="14">
        <v>2210</v>
      </c>
      <c r="D171" s="23">
        <v>0</v>
      </c>
      <c r="E171" s="24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8.5</v>
      </c>
      <c r="K171" s="23">
        <v>2.2</v>
      </c>
      <c r="L171" s="23">
        <v>23.2</v>
      </c>
      <c r="M171" s="23">
        <v>23.2</v>
      </c>
      <c r="N171" s="40">
        <f>M171/L171</f>
        <v>1</v>
      </c>
      <c r="O171" s="40">
        <f>M171/J171</f>
        <v>2.7294117647058824</v>
      </c>
    </row>
    <row r="172" spans="1:15" ht="47.25">
      <c r="A172" s="75"/>
      <c r="B172" s="31" t="s">
        <v>17</v>
      </c>
      <c r="C172" s="42">
        <v>2220</v>
      </c>
      <c r="D172" s="13">
        <v>0.3</v>
      </c>
      <c r="E172" s="15">
        <v>0.4</v>
      </c>
      <c r="F172" s="13">
        <v>0.4</v>
      </c>
      <c r="G172" s="13">
        <v>0.4</v>
      </c>
      <c r="H172" s="26">
        <f>G172/F172</f>
        <v>1</v>
      </c>
      <c r="I172" s="35">
        <f>G172/D172</f>
        <v>1.3333333333333335</v>
      </c>
      <c r="J172" s="13"/>
      <c r="K172" s="13"/>
      <c r="L172" s="13"/>
      <c r="M172" s="13"/>
      <c r="N172" s="40"/>
      <c r="O172" s="23"/>
    </row>
    <row r="173" spans="1:15" ht="15.75">
      <c r="A173" s="75"/>
      <c r="B173" s="13" t="s">
        <v>18</v>
      </c>
      <c r="C173" s="42">
        <v>2230</v>
      </c>
      <c r="D173" s="13"/>
      <c r="E173" s="15"/>
      <c r="F173" s="13"/>
      <c r="G173" s="13"/>
      <c r="H173" s="26"/>
      <c r="I173" s="35"/>
      <c r="J173" s="13"/>
      <c r="K173" s="13"/>
      <c r="L173" s="13"/>
      <c r="M173" s="13"/>
      <c r="N173" s="40"/>
      <c r="O173" s="23"/>
    </row>
    <row r="174" spans="1:15" ht="31.5">
      <c r="A174" s="75"/>
      <c r="B174" s="31" t="s">
        <v>19</v>
      </c>
      <c r="C174" s="42">
        <v>2240</v>
      </c>
      <c r="D174" s="13">
        <v>18</v>
      </c>
      <c r="E174" s="15">
        <v>20.4</v>
      </c>
      <c r="F174" s="13">
        <v>23.2</v>
      </c>
      <c r="G174" s="13">
        <v>19.4</v>
      </c>
      <c r="H174" s="26">
        <f>G174/F174</f>
        <v>0.8362068965517241</v>
      </c>
      <c r="I174" s="35">
        <f>G174/D174</f>
        <v>1.0777777777777777</v>
      </c>
      <c r="J174" s="13"/>
      <c r="K174" s="13"/>
      <c r="L174" s="13"/>
      <c r="M174" s="13"/>
      <c r="N174" s="40"/>
      <c r="O174" s="23"/>
    </row>
    <row r="175" spans="1:15" ht="15.75">
      <c r="A175" s="75"/>
      <c r="B175" s="13" t="s">
        <v>20</v>
      </c>
      <c r="C175" s="42"/>
      <c r="D175" s="13"/>
      <c r="E175" s="15"/>
      <c r="F175" s="13"/>
      <c r="G175" s="13"/>
      <c r="H175" s="26"/>
      <c r="I175" s="26"/>
      <c r="J175" s="13"/>
      <c r="K175" s="13"/>
      <c r="L175" s="13"/>
      <c r="M175" s="13"/>
      <c r="N175" s="40"/>
      <c r="O175" s="40"/>
    </row>
    <row r="176" spans="1:15" ht="15.75">
      <c r="A176" s="75"/>
      <c r="B176" s="13" t="s">
        <v>21</v>
      </c>
      <c r="C176" s="42">
        <v>2250</v>
      </c>
      <c r="D176" s="13">
        <v>0</v>
      </c>
      <c r="E176" s="15">
        <v>1.1</v>
      </c>
      <c r="F176" s="13">
        <v>1.1</v>
      </c>
      <c r="G176" s="13">
        <v>1.1</v>
      </c>
      <c r="H176" s="26">
        <f>G176/F176</f>
        <v>1</v>
      </c>
      <c r="I176" s="26">
        <v>0</v>
      </c>
      <c r="J176" s="13"/>
      <c r="K176" s="13"/>
      <c r="L176" s="13"/>
      <c r="M176" s="13"/>
      <c r="N176" s="40"/>
      <c r="O176" s="40"/>
    </row>
    <row r="177" spans="1:15" ht="31.5">
      <c r="A177" s="75"/>
      <c r="B177" s="46" t="s">
        <v>22</v>
      </c>
      <c r="C177" s="32">
        <v>2270</v>
      </c>
      <c r="D177" s="33">
        <f>D178+D179+D180+D181+D182</f>
        <v>232.29999999999998</v>
      </c>
      <c r="E177" s="34">
        <f>E178+E179+E180+E181+E182</f>
        <v>157.5</v>
      </c>
      <c r="F177" s="34">
        <f>F178+F179+F180+F181</f>
        <v>159.3</v>
      </c>
      <c r="G177" s="34">
        <f>G178+G179+G180+G181</f>
        <v>155.6</v>
      </c>
      <c r="H177" s="26">
        <f>G177/F177</f>
        <v>0.9767733835530444</v>
      </c>
      <c r="I177" s="26">
        <f>G177/D177</f>
        <v>0.6698235040895394</v>
      </c>
      <c r="J177" s="33">
        <f>J178+J179+J180+J181</f>
        <v>0</v>
      </c>
      <c r="K177" s="33">
        <f>K178+K179+K180+K181</f>
        <v>0</v>
      </c>
      <c r="L177" s="33">
        <f>L178+L179+L180+L181</f>
        <v>0</v>
      </c>
      <c r="M177" s="33">
        <f>M178+M179+M180+M181</f>
        <v>0</v>
      </c>
      <c r="N177" s="37">
        <v>0</v>
      </c>
      <c r="O177" s="37">
        <v>0</v>
      </c>
    </row>
    <row r="178" spans="1:15" ht="15.75">
      <c r="A178" s="75"/>
      <c r="B178" s="13" t="s">
        <v>23</v>
      </c>
      <c r="C178" s="42">
        <v>2271</v>
      </c>
      <c r="D178" s="13"/>
      <c r="E178" s="15"/>
      <c r="F178" s="13"/>
      <c r="G178" s="13"/>
      <c r="H178" s="26"/>
      <c r="I178" s="26"/>
      <c r="J178" s="13"/>
      <c r="K178" s="13"/>
      <c r="L178" s="13"/>
      <c r="M178" s="13"/>
      <c r="N178" s="19"/>
      <c r="O178" s="19"/>
    </row>
    <row r="179" spans="1:15" ht="31.5">
      <c r="A179" s="75"/>
      <c r="B179" s="31" t="s">
        <v>24</v>
      </c>
      <c r="C179" s="42">
        <v>2272</v>
      </c>
      <c r="D179" s="13">
        <v>2.3</v>
      </c>
      <c r="E179" s="15">
        <v>2.4</v>
      </c>
      <c r="F179" s="13">
        <v>2.3</v>
      </c>
      <c r="G179" s="13">
        <v>2.3</v>
      </c>
      <c r="H179" s="26">
        <f>G179/F179</f>
        <v>1</v>
      </c>
      <c r="I179" s="26">
        <f>G179/D179</f>
        <v>1</v>
      </c>
      <c r="J179" s="13"/>
      <c r="K179" s="13"/>
      <c r="L179" s="13"/>
      <c r="M179" s="13"/>
      <c r="N179" s="19"/>
      <c r="O179" s="19"/>
    </row>
    <row r="180" spans="1:15" ht="15.75">
      <c r="A180" s="75"/>
      <c r="B180" s="13" t="s">
        <v>25</v>
      </c>
      <c r="C180" s="42">
        <v>2273</v>
      </c>
      <c r="D180" s="13">
        <v>20.4</v>
      </c>
      <c r="E180" s="15">
        <v>23.1</v>
      </c>
      <c r="F180" s="13">
        <v>25</v>
      </c>
      <c r="G180" s="13">
        <v>21.6</v>
      </c>
      <c r="H180" s="26">
        <f>G180/F180</f>
        <v>0.8640000000000001</v>
      </c>
      <c r="I180" s="26">
        <f>G180/D180</f>
        <v>1.058823529411765</v>
      </c>
      <c r="J180" s="13"/>
      <c r="K180" s="13"/>
      <c r="L180" s="13"/>
      <c r="M180" s="13"/>
      <c r="N180" s="19"/>
      <c r="O180" s="19"/>
    </row>
    <row r="181" spans="1:15" ht="15.75">
      <c r="A181" s="75"/>
      <c r="B181" s="13" t="s">
        <v>26</v>
      </c>
      <c r="C181" s="42">
        <v>2274</v>
      </c>
      <c r="D181" s="13">
        <v>209.6</v>
      </c>
      <c r="E181" s="15">
        <v>132</v>
      </c>
      <c r="F181" s="13">
        <v>132</v>
      </c>
      <c r="G181" s="13">
        <v>131.7</v>
      </c>
      <c r="H181" s="26">
        <f>G181/F181</f>
        <v>0.9977272727272727</v>
      </c>
      <c r="I181" s="26">
        <f>G181/D181</f>
        <v>0.6283396946564885</v>
      </c>
      <c r="J181" s="13"/>
      <c r="K181" s="13"/>
      <c r="L181" s="13"/>
      <c r="M181" s="13"/>
      <c r="N181" s="19"/>
      <c r="O181" s="19"/>
    </row>
    <row r="182" spans="1:15" ht="31.5">
      <c r="A182" s="75"/>
      <c r="B182" s="31" t="s">
        <v>34</v>
      </c>
      <c r="C182" s="42">
        <v>2800</v>
      </c>
      <c r="D182" s="13">
        <v>0</v>
      </c>
      <c r="E182" s="15">
        <v>0</v>
      </c>
      <c r="F182" s="13">
        <v>7</v>
      </c>
      <c r="G182" s="13">
        <v>7</v>
      </c>
      <c r="H182" s="26">
        <f>G182/F182</f>
        <v>1</v>
      </c>
      <c r="I182" s="26">
        <v>0</v>
      </c>
      <c r="J182" s="13">
        <v>2.6</v>
      </c>
      <c r="K182" s="13">
        <v>0.5</v>
      </c>
      <c r="L182" s="13">
        <v>1</v>
      </c>
      <c r="M182" s="13">
        <v>1</v>
      </c>
      <c r="N182" s="19">
        <f>M182/L182</f>
        <v>1</v>
      </c>
      <c r="O182" s="19">
        <f>M182/J182</f>
        <v>0.3846153846153846</v>
      </c>
    </row>
    <row r="183" spans="1:15" ht="78.75">
      <c r="A183" s="75"/>
      <c r="B183" s="31" t="s">
        <v>28</v>
      </c>
      <c r="C183" s="42">
        <v>2282</v>
      </c>
      <c r="D183" s="13">
        <v>1</v>
      </c>
      <c r="E183" s="15">
        <v>1</v>
      </c>
      <c r="F183" s="13">
        <v>1</v>
      </c>
      <c r="G183" s="13">
        <v>1</v>
      </c>
      <c r="H183" s="26">
        <f>G183/F183</f>
        <v>1</v>
      </c>
      <c r="I183" s="26">
        <f>G183/D183</f>
        <v>1</v>
      </c>
      <c r="J183" s="13"/>
      <c r="K183" s="13"/>
      <c r="L183" s="13"/>
      <c r="M183" s="13"/>
      <c r="N183" s="19"/>
      <c r="O183" s="19"/>
    </row>
    <row r="184" spans="1:15" ht="31.5">
      <c r="A184" s="75"/>
      <c r="B184" s="31" t="s">
        <v>29</v>
      </c>
      <c r="C184" s="42">
        <v>2730</v>
      </c>
      <c r="D184" s="23">
        <v>0</v>
      </c>
      <c r="E184" s="24">
        <v>0</v>
      </c>
      <c r="F184" s="23">
        <v>0</v>
      </c>
      <c r="G184" s="23">
        <v>0</v>
      </c>
      <c r="H184" s="23">
        <v>0</v>
      </c>
      <c r="I184" s="23">
        <v>0</v>
      </c>
      <c r="J184" s="13"/>
      <c r="K184" s="13"/>
      <c r="L184" s="13"/>
      <c r="M184" s="13"/>
      <c r="N184" s="19"/>
      <c r="O184" s="19"/>
    </row>
    <row r="185" spans="1:15" ht="63">
      <c r="A185" s="75"/>
      <c r="B185" s="31" t="s">
        <v>30</v>
      </c>
      <c r="C185" s="42">
        <v>3110</v>
      </c>
      <c r="D185" s="23">
        <v>0</v>
      </c>
      <c r="E185" s="24">
        <v>0</v>
      </c>
      <c r="F185" s="23">
        <v>0</v>
      </c>
      <c r="G185" s="23">
        <v>0</v>
      </c>
      <c r="H185" s="23">
        <v>0</v>
      </c>
      <c r="I185" s="23">
        <v>0</v>
      </c>
      <c r="J185" s="13">
        <v>3</v>
      </c>
      <c r="K185" s="13"/>
      <c r="L185" s="13"/>
      <c r="M185" s="13"/>
      <c r="N185" s="19"/>
      <c r="O185" s="19"/>
    </row>
    <row r="186" spans="1:15" ht="31.5">
      <c r="A186" s="75"/>
      <c r="B186" s="21" t="s">
        <v>31</v>
      </c>
      <c r="C186" s="22">
        <v>3132</v>
      </c>
      <c r="D186" s="23">
        <v>0</v>
      </c>
      <c r="E186" s="24">
        <v>0</v>
      </c>
      <c r="F186" s="23">
        <v>0</v>
      </c>
      <c r="G186" s="23">
        <v>0</v>
      </c>
      <c r="H186" s="23">
        <v>0</v>
      </c>
      <c r="I186" s="23">
        <v>0</v>
      </c>
      <c r="J186" s="43"/>
      <c r="K186" s="43"/>
      <c r="L186" s="43"/>
      <c r="M186" s="43"/>
      <c r="N186" s="68"/>
      <c r="O186" s="19"/>
    </row>
    <row r="187" spans="1:15" ht="15.75">
      <c r="A187" s="75"/>
      <c r="B187" s="56" t="s">
        <v>33</v>
      </c>
      <c r="C187" s="56"/>
      <c r="D187" s="33">
        <f>D168+D169+D170+D176+D177+D183+D184+D185+D186</f>
        <v>1027.2</v>
      </c>
      <c r="E187" s="33">
        <f>E168+E169+E170+E176+E177+E183+E184+E185+E186</f>
        <v>941.2</v>
      </c>
      <c r="F187" s="33">
        <f>F168+F169+F170+F176+F177+F183+F184+F185+F186+F182</f>
        <v>1156.4</v>
      </c>
      <c r="G187" s="33">
        <f>G168+G169+G170+G176+G177+G183+G184+G185+G186+G182</f>
        <v>1148.3999999999999</v>
      </c>
      <c r="H187" s="35">
        <f>G187/F187</f>
        <v>0.9930819785541333</v>
      </c>
      <c r="I187" s="35">
        <f>G187/D187</f>
        <v>1.1179906542056073</v>
      </c>
      <c r="J187" s="33">
        <f>J168+J169+J170+J176+J177+J183+J184+J185+J186+J182</f>
        <v>14.1</v>
      </c>
      <c r="K187" s="34">
        <f>K168+K169+K170+K176+K177+K183+K184+K185+K186+K182</f>
        <v>2.7</v>
      </c>
      <c r="L187" s="65">
        <f>L168+L169+L170+L176+L177+L183+L184+L185+L186+L182</f>
        <v>24.2</v>
      </c>
      <c r="M187" s="65">
        <f>M168+M169+M170+M176+M177+M183+M184+M185+M186+M182</f>
        <v>24.2</v>
      </c>
      <c r="N187" s="37">
        <f>M187/L187</f>
        <v>1</v>
      </c>
      <c r="O187" s="37">
        <f>M187/J187</f>
        <v>1.7163120567375887</v>
      </c>
    </row>
    <row r="188" spans="1:15" ht="15.75">
      <c r="A188" s="12">
        <v>10116</v>
      </c>
      <c r="B188" s="13" t="s">
        <v>13</v>
      </c>
      <c r="C188" s="14">
        <v>2111</v>
      </c>
      <c r="D188" s="23">
        <v>35.6</v>
      </c>
      <c r="E188" s="24">
        <v>35.6</v>
      </c>
      <c r="F188" s="23">
        <v>39.2</v>
      </c>
      <c r="G188" s="23">
        <v>39.2</v>
      </c>
      <c r="H188" s="26">
        <f>G188/F188</f>
        <v>1</v>
      </c>
      <c r="I188" s="26">
        <f>G188/D188</f>
        <v>1.101123595505618</v>
      </c>
      <c r="J188" s="23"/>
      <c r="K188" s="23"/>
      <c r="L188" s="23"/>
      <c r="M188" s="23"/>
      <c r="N188" s="37"/>
      <c r="O188" s="37"/>
    </row>
    <row r="189" spans="1:15" ht="31.5">
      <c r="A189" s="12"/>
      <c r="B189" s="21" t="s">
        <v>14</v>
      </c>
      <c r="C189" s="22">
        <v>2120</v>
      </c>
      <c r="D189" s="43">
        <v>12.9</v>
      </c>
      <c r="E189" s="59">
        <v>12.9</v>
      </c>
      <c r="F189" s="43">
        <v>14.5</v>
      </c>
      <c r="G189" s="43">
        <v>14.5</v>
      </c>
      <c r="H189" s="60">
        <f>G189/F189</f>
        <v>1</v>
      </c>
      <c r="I189" s="60">
        <f>G189/D189</f>
        <v>1.124031007751938</v>
      </c>
      <c r="J189" s="43"/>
      <c r="K189" s="43"/>
      <c r="L189" s="43"/>
      <c r="M189" s="43"/>
      <c r="N189" s="37"/>
      <c r="O189" s="37"/>
    </row>
    <row r="190" spans="1:15" ht="31.5">
      <c r="A190" s="12"/>
      <c r="B190" s="31" t="s">
        <v>15</v>
      </c>
      <c r="C190" s="32"/>
      <c r="D190" s="33">
        <f>D191+D192+D193+D194+D195</f>
        <v>0.6</v>
      </c>
      <c r="E190" s="76">
        <f>E191+E192+E193+E194+E195</f>
        <v>0.6</v>
      </c>
      <c r="F190" s="34">
        <f>F191+F192+F193+F194+F195</f>
        <v>0.6</v>
      </c>
      <c r="G190" s="34">
        <f>G191+G192+G193+G194+G195</f>
        <v>0.6</v>
      </c>
      <c r="H190" s="36">
        <f>G190/F190</f>
        <v>1</v>
      </c>
      <c r="I190" s="36">
        <f>G190/D190</f>
        <v>1</v>
      </c>
      <c r="J190" s="33"/>
      <c r="K190" s="33"/>
      <c r="L190" s="33">
        <f>L191+L194</f>
        <v>0</v>
      </c>
      <c r="M190" s="33">
        <f>M191+M194</f>
        <v>0</v>
      </c>
      <c r="N190" s="37"/>
      <c r="O190" s="37"/>
    </row>
    <row r="191" spans="1:15" ht="78.75">
      <c r="A191" s="12"/>
      <c r="B191" s="39" t="s">
        <v>16</v>
      </c>
      <c r="C191" s="14">
        <v>2210</v>
      </c>
      <c r="D191" s="23">
        <v>0.6</v>
      </c>
      <c r="E191" s="24">
        <v>0.6</v>
      </c>
      <c r="F191" s="23">
        <v>0.6</v>
      </c>
      <c r="G191" s="23">
        <v>0.6</v>
      </c>
      <c r="H191" s="26">
        <f>G191/F191</f>
        <v>1</v>
      </c>
      <c r="I191" s="26">
        <f>G191/D191</f>
        <v>1</v>
      </c>
      <c r="J191" s="23"/>
      <c r="K191" s="23"/>
      <c r="L191" s="23"/>
      <c r="M191" s="23"/>
      <c r="N191" s="37"/>
      <c r="O191" s="37"/>
    </row>
    <row r="192" spans="1:15" ht="47.25">
      <c r="A192" s="12"/>
      <c r="B192" s="31" t="s">
        <v>17</v>
      </c>
      <c r="C192" s="42">
        <v>2220</v>
      </c>
      <c r="D192" s="13">
        <v>0</v>
      </c>
      <c r="E192" s="15">
        <v>0</v>
      </c>
      <c r="F192" s="13">
        <v>0</v>
      </c>
      <c r="G192" s="13">
        <v>0</v>
      </c>
      <c r="H192" s="17">
        <v>0</v>
      </c>
      <c r="I192" s="17">
        <v>0</v>
      </c>
      <c r="J192" s="13"/>
      <c r="K192" s="13"/>
      <c r="L192" s="13"/>
      <c r="M192" s="13"/>
      <c r="N192" s="37"/>
      <c r="O192" s="37"/>
    </row>
    <row r="193" spans="1:15" ht="15.75">
      <c r="A193" s="12"/>
      <c r="B193" s="13" t="s">
        <v>18</v>
      </c>
      <c r="C193" s="42">
        <v>2230</v>
      </c>
      <c r="D193" s="13">
        <v>0</v>
      </c>
      <c r="E193" s="15">
        <v>0</v>
      </c>
      <c r="F193" s="13">
        <v>0</v>
      </c>
      <c r="G193" s="13">
        <v>0</v>
      </c>
      <c r="H193" s="17">
        <v>0</v>
      </c>
      <c r="I193" s="17">
        <v>0</v>
      </c>
      <c r="J193" s="13"/>
      <c r="K193" s="13"/>
      <c r="L193" s="13"/>
      <c r="M193" s="13"/>
      <c r="N193" s="37"/>
      <c r="O193" s="37"/>
    </row>
    <row r="194" spans="1:15" ht="31.5">
      <c r="A194" s="12"/>
      <c r="B194" s="31" t="s">
        <v>19</v>
      </c>
      <c r="C194" s="42">
        <v>2240</v>
      </c>
      <c r="D194" s="13">
        <v>0</v>
      </c>
      <c r="E194" s="77">
        <v>0</v>
      </c>
      <c r="F194" s="13">
        <v>0</v>
      </c>
      <c r="G194" s="13">
        <v>0</v>
      </c>
      <c r="H194" s="17">
        <v>0</v>
      </c>
      <c r="I194" s="17">
        <v>0</v>
      </c>
      <c r="J194" s="13"/>
      <c r="K194" s="13"/>
      <c r="L194" s="13"/>
      <c r="M194" s="13"/>
      <c r="N194" s="37"/>
      <c r="O194" s="37"/>
    </row>
    <row r="195" spans="1:15" ht="15.75">
      <c r="A195" s="12"/>
      <c r="B195" s="13" t="s">
        <v>20</v>
      </c>
      <c r="C195" s="42"/>
      <c r="D195" s="13"/>
      <c r="E195" s="15"/>
      <c r="F195" s="13"/>
      <c r="G195" s="13"/>
      <c r="H195" s="17"/>
      <c r="I195" s="17"/>
      <c r="J195" s="13"/>
      <c r="K195" s="13"/>
      <c r="L195" s="13"/>
      <c r="M195" s="13"/>
      <c r="N195" s="37"/>
      <c r="O195" s="37"/>
    </row>
    <row r="196" spans="1:15" ht="15.75">
      <c r="A196" s="12"/>
      <c r="B196" s="13" t="s">
        <v>21</v>
      </c>
      <c r="C196" s="42">
        <v>2250</v>
      </c>
      <c r="D196" s="13">
        <v>0.2</v>
      </c>
      <c r="E196" s="15">
        <v>0.6</v>
      </c>
      <c r="F196" s="13">
        <v>0.6</v>
      </c>
      <c r="G196" s="13">
        <v>0.6</v>
      </c>
      <c r="H196" s="17">
        <f>G196/F196</f>
        <v>1</v>
      </c>
      <c r="I196" s="17">
        <f>G196/D196</f>
        <v>2.9999999999999996</v>
      </c>
      <c r="J196" s="13"/>
      <c r="K196" s="13"/>
      <c r="L196" s="13"/>
      <c r="M196" s="13"/>
      <c r="N196" s="37"/>
      <c r="O196" s="37"/>
    </row>
    <row r="197" spans="1:15" ht="31.5">
      <c r="A197" s="12"/>
      <c r="B197" s="46" t="s">
        <v>22</v>
      </c>
      <c r="C197" s="32">
        <v>2270</v>
      </c>
      <c r="D197" s="33">
        <v>0</v>
      </c>
      <c r="E197" s="34">
        <v>0</v>
      </c>
      <c r="F197" s="33">
        <v>0</v>
      </c>
      <c r="G197" s="33">
        <v>0</v>
      </c>
      <c r="H197" s="35">
        <v>0</v>
      </c>
      <c r="I197" s="35">
        <v>0</v>
      </c>
      <c r="J197" s="33"/>
      <c r="K197" s="33"/>
      <c r="L197" s="33"/>
      <c r="M197" s="33"/>
      <c r="N197" s="33"/>
      <c r="O197" s="37"/>
    </row>
    <row r="198" spans="1:15" ht="15.75">
      <c r="A198" s="12"/>
      <c r="B198" s="13" t="s">
        <v>23</v>
      </c>
      <c r="C198" s="42">
        <v>2271</v>
      </c>
      <c r="D198" s="13">
        <v>0</v>
      </c>
      <c r="E198" s="15">
        <v>0</v>
      </c>
      <c r="F198" s="13">
        <v>0</v>
      </c>
      <c r="G198" s="13">
        <v>0</v>
      </c>
      <c r="H198" s="17">
        <v>0</v>
      </c>
      <c r="I198" s="17">
        <v>0</v>
      </c>
      <c r="J198" s="13"/>
      <c r="K198" s="13"/>
      <c r="L198" s="13"/>
      <c r="M198" s="13"/>
      <c r="N198" s="13"/>
      <c r="O198" s="37"/>
    </row>
    <row r="199" spans="1:15" ht="31.5">
      <c r="A199" s="12"/>
      <c r="B199" s="31" t="s">
        <v>24</v>
      </c>
      <c r="C199" s="42">
        <v>2272</v>
      </c>
      <c r="D199" s="13">
        <v>0</v>
      </c>
      <c r="E199" s="15">
        <v>0</v>
      </c>
      <c r="F199" s="13">
        <v>0</v>
      </c>
      <c r="G199" s="13">
        <v>0</v>
      </c>
      <c r="H199" s="17">
        <v>0</v>
      </c>
      <c r="I199" s="17">
        <v>0</v>
      </c>
      <c r="J199" s="13"/>
      <c r="K199" s="13"/>
      <c r="L199" s="13"/>
      <c r="M199" s="13"/>
      <c r="N199" s="13"/>
      <c r="O199" s="37"/>
    </row>
    <row r="200" spans="1:15" ht="15.75">
      <c r="A200" s="12"/>
      <c r="B200" s="13" t="s">
        <v>25</v>
      </c>
      <c r="C200" s="42">
        <v>2273</v>
      </c>
      <c r="D200" s="13">
        <v>0</v>
      </c>
      <c r="E200" s="15">
        <v>0</v>
      </c>
      <c r="F200" s="13">
        <v>0</v>
      </c>
      <c r="G200" s="13">
        <v>0</v>
      </c>
      <c r="H200" s="17">
        <v>0</v>
      </c>
      <c r="I200" s="17">
        <v>0</v>
      </c>
      <c r="J200" s="13"/>
      <c r="K200" s="13"/>
      <c r="L200" s="13"/>
      <c r="M200" s="13"/>
      <c r="N200" s="13"/>
      <c r="O200" s="37"/>
    </row>
    <row r="201" spans="1:15" ht="15.75">
      <c r="A201" s="12"/>
      <c r="B201" s="13" t="s">
        <v>26</v>
      </c>
      <c r="C201" s="42">
        <v>2274</v>
      </c>
      <c r="D201" s="13">
        <v>0</v>
      </c>
      <c r="E201" s="15">
        <v>0</v>
      </c>
      <c r="F201" s="13">
        <v>0</v>
      </c>
      <c r="G201" s="13">
        <v>0</v>
      </c>
      <c r="H201" s="17">
        <v>0</v>
      </c>
      <c r="I201" s="17">
        <v>0</v>
      </c>
      <c r="J201" s="13"/>
      <c r="K201" s="13"/>
      <c r="L201" s="13"/>
      <c r="M201" s="13"/>
      <c r="N201" s="13"/>
      <c r="O201" s="37"/>
    </row>
    <row r="202" spans="1:15" ht="31.5">
      <c r="A202" s="12"/>
      <c r="B202" s="31" t="s">
        <v>34</v>
      </c>
      <c r="C202" s="42"/>
      <c r="D202" s="13"/>
      <c r="E202" s="15"/>
      <c r="F202" s="13"/>
      <c r="G202" s="13"/>
      <c r="H202" s="17"/>
      <c r="I202" s="17"/>
      <c r="J202" s="13"/>
      <c r="K202" s="13"/>
      <c r="L202" s="13"/>
      <c r="M202" s="13"/>
      <c r="N202" s="13"/>
      <c r="O202" s="37"/>
    </row>
    <row r="203" spans="1:15" ht="78.75">
      <c r="A203" s="12"/>
      <c r="B203" s="31" t="s">
        <v>28</v>
      </c>
      <c r="C203" s="42">
        <v>2282</v>
      </c>
      <c r="D203" s="13">
        <v>0</v>
      </c>
      <c r="E203" s="15">
        <v>0</v>
      </c>
      <c r="F203" s="13">
        <v>0</v>
      </c>
      <c r="G203" s="13">
        <v>0</v>
      </c>
      <c r="H203" s="17">
        <v>0</v>
      </c>
      <c r="I203" s="17">
        <v>0</v>
      </c>
      <c r="J203" s="13"/>
      <c r="K203" s="13"/>
      <c r="L203" s="13"/>
      <c r="M203" s="13"/>
      <c r="N203" s="13"/>
      <c r="O203" s="37"/>
    </row>
    <row r="204" spans="1:15" ht="31.5">
      <c r="A204" s="12"/>
      <c r="B204" s="31" t="s">
        <v>29</v>
      </c>
      <c r="C204" s="42">
        <v>2730</v>
      </c>
      <c r="D204" s="13">
        <v>0</v>
      </c>
      <c r="E204" s="15">
        <v>0</v>
      </c>
      <c r="F204" s="13">
        <v>0</v>
      </c>
      <c r="G204" s="13">
        <v>0</v>
      </c>
      <c r="H204" s="17">
        <v>0</v>
      </c>
      <c r="I204" s="17">
        <v>0</v>
      </c>
      <c r="J204" s="13"/>
      <c r="K204" s="13"/>
      <c r="L204" s="13"/>
      <c r="M204" s="13"/>
      <c r="N204" s="13"/>
      <c r="O204" s="37"/>
    </row>
    <row r="205" spans="1:15" ht="63">
      <c r="A205" s="12"/>
      <c r="B205" s="31" t="s">
        <v>30</v>
      </c>
      <c r="C205" s="42">
        <v>3110</v>
      </c>
      <c r="D205" s="13">
        <v>0</v>
      </c>
      <c r="E205" s="15">
        <v>0</v>
      </c>
      <c r="F205" s="13">
        <v>0</v>
      </c>
      <c r="G205" s="13">
        <v>0</v>
      </c>
      <c r="H205" s="17">
        <v>0</v>
      </c>
      <c r="I205" s="17">
        <v>0</v>
      </c>
      <c r="J205" s="13"/>
      <c r="K205" s="13"/>
      <c r="L205" s="13"/>
      <c r="M205" s="13"/>
      <c r="N205" s="13"/>
      <c r="O205" s="37"/>
    </row>
    <row r="206" spans="1:15" ht="31.5">
      <c r="A206" s="12"/>
      <c r="B206" s="21" t="s">
        <v>31</v>
      </c>
      <c r="C206" s="22">
        <v>3132</v>
      </c>
      <c r="D206" s="43">
        <v>0</v>
      </c>
      <c r="E206" s="59">
        <v>0</v>
      </c>
      <c r="F206" s="43">
        <v>0</v>
      </c>
      <c r="G206" s="43">
        <v>0</v>
      </c>
      <c r="H206" s="60">
        <v>0</v>
      </c>
      <c r="I206" s="60">
        <v>0</v>
      </c>
      <c r="J206" s="43"/>
      <c r="K206" s="43"/>
      <c r="L206" s="43"/>
      <c r="M206" s="43"/>
      <c r="N206" s="43"/>
      <c r="O206" s="37"/>
    </row>
    <row r="207" spans="1:15" ht="15.75">
      <c r="A207" s="12"/>
      <c r="B207" s="56" t="s">
        <v>33</v>
      </c>
      <c r="C207" s="56"/>
      <c r="D207" s="33">
        <f>D188+D189+D190+D196+D197+D203+D204+D205+D206</f>
        <v>49.300000000000004</v>
      </c>
      <c r="E207" s="33">
        <f>E188+E189+E190+E196+E197+E203+E204+E205+E206</f>
        <v>49.7</v>
      </c>
      <c r="F207" s="34">
        <f>F188+F189+F190+F196+F197+F203+F204+F205+F206</f>
        <v>54.900000000000006</v>
      </c>
      <c r="G207" s="34">
        <f>G188+G189+G190+G196+G197+G203+G204+G205+G206</f>
        <v>54.900000000000006</v>
      </c>
      <c r="H207" s="36">
        <f aca="true" t="shared" si="22" ref="H207:H213">G207/F207</f>
        <v>1</v>
      </c>
      <c r="I207" s="36">
        <f>G207/D207</f>
        <v>1.1135902636916837</v>
      </c>
      <c r="J207" s="33"/>
      <c r="K207" s="33"/>
      <c r="L207" s="33"/>
      <c r="M207" s="33"/>
      <c r="N207" s="33"/>
      <c r="O207" s="37"/>
    </row>
    <row r="208" spans="1:15" ht="15.75">
      <c r="A208" s="78">
        <v>91108</v>
      </c>
      <c r="B208" s="13" t="s">
        <v>13</v>
      </c>
      <c r="C208" s="14">
        <v>2111</v>
      </c>
      <c r="D208" s="23">
        <v>0</v>
      </c>
      <c r="E208" s="24">
        <v>0</v>
      </c>
      <c r="F208" s="23">
        <v>0</v>
      </c>
      <c r="G208" s="23">
        <v>0</v>
      </c>
      <c r="H208" s="36">
        <v>0</v>
      </c>
      <c r="I208" s="36">
        <v>0</v>
      </c>
      <c r="J208" s="23"/>
      <c r="K208" s="23"/>
      <c r="L208" s="23"/>
      <c r="M208" s="23"/>
      <c r="N208" s="23"/>
      <c r="O208" s="37"/>
    </row>
    <row r="209" spans="1:15" ht="31.5">
      <c r="A209" s="78"/>
      <c r="B209" s="21" t="s">
        <v>14</v>
      </c>
      <c r="C209" s="22">
        <v>2120</v>
      </c>
      <c r="D209" s="43">
        <v>0</v>
      </c>
      <c r="E209" s="59">
        <v>0</v>
      </c>
      <c r="F209" s="43">
        <v>0</v>
      </c>
      <c r="G209" s="43">
        <v>0</v>
      </c>
      <c r="H209" s="36">
        <v>0</v>
      </c>
      <c r="I209" s="36">
        <v>0</v>
      </c>
      <c r="J209" s="43"/>
      <c r="K209" s="43"/>
      <c r="L209" s="43"/>
      <c r="M209" s="43"/>
      <c r="N209" s="43"/>
      <c r="O209" s="37"/>
    </row>
    <row r="210" spans="1:15" ht="31.5">
      <c r="A210" s="78"/>
      <c r="B210" s="31" t="s">
        <v>15</v>
      </c>
      <c r="C210" s="32"/>
      <c r="D210" s="33">
        <f>D211+D212+D213+D214+D215</f>
        <v>0</v>
      </c>
      <c r="E210" s="33">
        <f>E211+E212+E213+E214+E215</f>
        <v>13.6</v>
      </c>
      <c r="F210" s="33">
        <f>F211+F212+F213+F214+F215</f>
        <v>13.6</v>
      </c>
      <c r="G210" s="33">
        <f>G211+G212+G213+G214+G215</f>
        <v>13.6</v>
      </c>
      <c r="H210" s="36">
        <f t="shared" si="22"/>
        <v>1</v>
      </c>
      <c r="I210" s="36">
        <v>0</v>
      </c>
      <c r="J210" s="33"/>
      <c r="K210" s="33"/>
      <c r="L210" s="33"/>
      <c r="M210" s="33"/>
      <c r="N210" s="33"/>
      <c r="O210" s="37"/>
    </row>
    <row r="211" spans="1:15" ht="78.75">
      <c r="A211" s="78"/>
      <c r="B211" s="39" t="s">
        <v>16</v>
      </c>
      <c r="C211" s="14">
        <v>2210</v>
      </c>
      <c r="D211" s="25">
        <v>0</v>
      </c>
      <c r="E211" s="67">
        <v>0</v>
      </c>
      <c r="F211" s="79">
        <v>0</v>
      </c>
      <c r="G211" s="79">
        <v>0</v>
      </c>
      <c r="H211" s="36">
        <v>0</v>
      </c>
      <c r="I211" s="36">
        <v>0</v>
      </c>
      <c r="J211" s="23"/>
      <c r="K211" s="23"/>
      <c r="L211" s="23"/>
      <c r="M211" s="23"/>
      <c r="N211" s="23"/>
      <c r="O211" s="37"/>
    </row>
    <row r="212" spans="1:15" ht="47.25">
      <c r="A212" s="78"/>
      <c r="B212" s="31" t="s">
        <v>17</v>
      </c>
      <c r="C212" s="42">
        <v>2220</v>
      </c>
      <c r="D212" s="13">
        <v>0</v>
      </c>
      <c r="E212" s="15">
        <v>0</v>
      </c>
      <c r="F212" s="13">
        <v>0</v>
      </c>
      <c r="G212" s="13">
        <v>0</v>
      </c>
      <c r="H212" s="36">
        <v>0</v>
      </c>
      <c r="I212" s="36">
        <v>0</v>
      </c>
      <c r="J212" s="13"/>
      <c r="K212" s="13"/>
      <c r="L212" s="13"/>
      <c r="M212" s="13"/>
      <c r="N212" s="13"/>
      <c r="O212" s="37"/>
    </row>
    <row r="213" spans="1:15" ht="15.75">
      <c r="A213" s="78"/>
      <c r="B213" s="13" t="s">
        <v>18</v>
      </c>
      <c r="C213" s="42">
        <v>2230</v>
      </c>
      <c r="D213" s="13">
        <v>0</v>
      </c>
      <c r="E213" s="15">
        <v>13.6</v>
      </c>
      <c r="F213" s="13">
        <v>13.6</v>
      </c>
      <c r="G213" s="13">
        <v>13.6</v>
      </c>
      <c r="H213" s="36">
        <f t="shared" si="22"/>
        <v>1</v>
      </c>
      <c r="I213" s="36">
        <v>0</v>
      </c>
      <c r="J213" s="13"/>
      <c r="K213" s="13"/>
      <c r="L213" s="13"/>
      <c r="M213" s="13"/>
      <c r="N213" s="13"/>
      <c r="O213" s="37"/>
    </row>
    <row r="214" spans="1:15" ht="31.5">
      <c r="A214" s="78"/>
      <c r="B214" s="31" t="s">
        <v>19</v>
      </c>
      <c r="C214" s="42">
        <v>2240</v>
      </c>
      <c r="D214" s="13">
        <v>0</v>
      </c>
      <c r="E214" s="15">
        <v>0</v>
      </c>
      <c r="F214" s="13">
        <v>0</v>
      </c>
      <c r="G214" s="13">
        <v>0</v>
      </c>
      <c r="H214" s="36">
        <v>0</v>
      </c>
      <c r="I214" s="36">
        <v>0</v>
      </c>
      <c r="J214" s="13"/>
      <c r="K214" s="13"/>
      <c r="L214" s="13"/>
      <c r="M214" s="13"/>
      <c r="N214" s="13"/>
      <c r="O214" s="37"/>
    </row>
    <row r="215" spans="1:15" ht="15.75">
      <c r="A215" s="78"/>
      <c r="B215" s="13" t="s">
        <v>20</v>
      </c>
      <c r="C215" s="42"/>
      <c r="D215" s="13"/>
      <c r="E215" s="15"/>
      <c r="F215" s="13"/>
      <c r="G215" s="13"/>
      <c r="H215" s="36"/>
      <c r="I215" s="36"/>
      <c r="J215" s="13"/>
      <c r="K215" s="13"/>
      <c r="L215" s="13"/>
      <c r="M215" s="13"/>
      <c r="N215" s="13"/>
      <c r="O215" s="37"/>
    </row>
    <row r="216" spans="1:15" ht="15.75">
      <c r="A216" s="78"/>
      <c r="B216" s="13" t="s">
        <v>21</v>
      </c>
      <c r="C216" s="42">
        <v>2250</v>
      </c>
      <c r="D216" s="13"/>
      <c r="E216" s="15"/>
      <c r="F216" s="13"/>
      <c r="G216" s="13"/>
      <c r="H216" s="36"/>
      <c r="I216" s="36"/>
      <c r="J216" s="13"/>
      <c r="K216" s="13"/>
      <c r="L216" s="13"/>
      <c r="M216" s="13"/>
      <c r="N216" s="13"/>
      <c r="O216" s="37"/>
    </row>
    <row r="217" spans="1:15" ht="31.5">
      <c r="A217" s="78"/>
      <c r="B217" s="46" t="s">
        <v>22</v>
      </c>
      <c r="C217" s="32">
        <v>2270</v>
      </c>
      <c r="D217" s="33">
        <f>D218+D219+D220+D221+D222</f>
        <v>0</v>
      </c>
      <c r="E217" s="33">
        <f>E218+E219+E220+E221+E222</f>
        <v>0</v>
      </c>
      <c r="F217" s="33">
        <f>F219+F220+F221+F222</f>
        <v>0</v>
      </c>
      <c r="G217" s="33">
        <f>G219+G220+G221+G222</f>
        <v>0</v>
      </c>
      <c r="H217" s="36">
        <v>0</v>
      </c>
      <c r="I217" s="36">
        <v>0</v>
      </c>
      <c r="J217" s="33"/>
      <c r="K217" s="33"/>
      <c r="L217" s="33"/>
      <c r="M217" s="33"/>
      <c r="N217" s="33"/>
      <c r="O217" s="37"/>
    </row>
    <row r="218" spans="1:15" ht="15.75">
      <c r="A218" s="78"/>
      <c r="B218" s="13" t="s">
        <v>23</v>
      </c>
      <c r="C218" s="42">
        <v>2271</v>
      </c>
      <c r="D218" s="13">
        <v>0</v>
      </c>
      <c r="E218" s="15">
        <v>0</v>
      </c>
      <c r="F218" s="13">
        <v>0</v>
      </c>
      <c r="G218" s="13">
        <v>0</v>
      </c>
      <c r="H218" s="36">
        <v>0</v>
      </c>
      <c r="I218" s="36">
        <v>0</v>
      </c>
      <c r="J218" s="13"/>
      <c r="K218" s="13"/>
      <c r="L218" s="13"/>
      <c r="M218" s="13"/>
      <c r="N218" s="13"/>
      <c r="O218" s="37"/>
    </row>
    <row r="219" spans="1:15" ht="31.5">
      <c r="A219" s="78"/>
      <c r="B219" s="31" t="s">
        <v>24</v>
      </c>
      <c r="C219" s="42">
        <v>2272</v>
      </c>
      <c r="D219" s="13">
        <v>0</v>
      </c>
      <c r="E219" s="15">
        <v>0</v>
      </c>
      <c r="F219" s="13">
        <v>0</v>
      </c>
      <c r="G219" s="13">
        <v>0</v>
      </c>
      <c r="H219" s="36">
        <v>0</v>
      </c>
      <c r="I219" s="36">
        <v>0</v>
      </c>
      <c r="J219" s="13"/>
      <c r="K219" s="13"/>
      <c r="L219" s="13"/>
      <c r="M219" s="13"/>
      <c r="N219" s="13"/>
      <c r="O219" s="37"/>
    </row>
    <row r="220" spans="1:15" ht="15.75">
      <c r="A220" s="78"/>
      <c r="B220" s="13" t="s">
        <v>25</v>
      </c>
      <c r="C220" s="42">
        <v>2273</v>
      </c>
      <c r="D220" s="13">
        <v>0</v>
      </c>
      <c r="E220" s="15">
        <v>0</v>
      </c>
      <c r="F220" s="13">
        <v>0</v>
      </c>
      <c r="G220" s="13">
        <v>0</v>
      </c>
      <c r="H220" s="36">
        <v>0</v>
      </c>
      <c r="I220" s="36">
        <v>0</v>
      </c>
      <c r="J220" s="13"/>
      <c r="K220" s="13"/>
      <c r="L220" s="13"/>
      <c r="M220" s="13"/>
      <c r="N220" s="13"/>
      <c r="O220" s="37"/>
    </row>
    <row r="221" spans="1:15" ht="15.75">
      <c r="A221" s="78"/>
      <c r="B221" s="13" t="s">
        <v>26</v>
      </c>
      <c r="C221" s="42">
        <v>2274</v>
      </c>
      <c r="D221" s="13">
        <v>0</v>
      </c>
      <c r="E221" s="15">
        <v>0</v>
      </c>
      <c r="F221" s="13">
        <v>0</v>
      </c>
      <c r="G221" s="13">
        <v>0</v>
      </c>
      <c r="H221" s="13">
        <v>0</v>
      </c>
      <c r="I221" s="36">
        <v>0</v>
      </c>
      <c r="J221" s="13"/>
      <c r="K221" s="13"/>
      <c r="L221" s="13"/>
      <c r="M221" s="13"/>
      <c r="N221" s="13"/>
      <c r="O221" s="37"/>
    </row>
    <row r="222" spans="1:15" ht="31.5">
      <c r="A222" s="78"/>
      <c r="B222" s="31" t="s">
        <v>34</v>
      </c>
      <c r="C222" s="42"/>
      <c r="D222" s="13"/>
      <c r="E222" s="15"/>
      <c r="F222" s="13"/>
      <c r="G222" s="13"/>
      <c r="H222" s="13"/>
      <c r="I222" s="36"/>
      <c r="J222" s="13"/>
      <c r="K222" s="13"/>
      <c r="L222" s="13"/>
      <c r="M222" s="13"/>
      <c r="N222" s="13"/>
      <c r="O222" s="37"/>
    </row>
    <row r="223" spans="1:15" ht="78.75">
      <c r="A223" s="78"/>
      <c r="B223" s="31" t="s">
        <v>28</v>
      </c>
      <c r="C223" s="42">
        <v>2282</v>
      </c>
      <c r="D223" s="13">
        <v>0</v>
      </c>
      <c r="E223" s="15">
        <v>0</v>
      </c>
      <c r="F223" s="13">
        <v>0</v>
      </c>
      <c r="G223" s="13">
        <v>0</v>
      </c>
      <c r="H223" s="19">
        <v>0</v>
      </c>
      <c r="I223" s="36">
        <v>0</v>
      </c>
      <c r="J223" s="13"/>
      <c r="K223" s="13"/>
      <c r="L223" s="13"/>
      <c r="M223" s="13"/>
      <c r="N223" s="13"/>
      <c r="O223" s="37"/>
    </row>
    <row r="224" spans="1:15" ht="31.5">
      <c r="A224" s="78"/>
      <c r="B224" s="31" t="s">
        <v>29</v>
      </c>
      <c r="C224" s="42">
        <v>2730</v>
      </c>
      <c r="D224" s="13">
        <v>127.9</v>
      </c>
      <c r="E224" s="15">
        <v>106.6</v>
      </c>
      <c r="F224" s="13">
        <v>105.5</v>
      </c>
      <c r="G224" s="13">
        <v>105.5</v>
      </c>
      <c r="H224" s="19">
        <f>G224/F224</f>
        <v>1</v>
      </c>
      <c r="I224" s="19">
        <f>G224/D224</f>
        <v>0.8248631743549648</v>
      </c>
      <c r="J224" s="13"/>
      <c r="K224" s="13"/>
      <c r="L224" s="13"/>
      <c r="M224" s="13"/>
      <c r="N224" s="13"/>
      <c r="O224" s="37"/>
    </row>
    <row r="225" spans="1:15" ht="63">
      <c r="A225" s="78"/>
      <c r="B225" s="31" t="s">
        <v>30</v>
      </c>
      <c r="C225" s="42">
        <v>3110</v>
      </c>
      <c r="D225" s="13">
        <v>0</v>
      </c>
      <c r="E225" s="15">
        <v>0</v>
      </c>
      <c r="F225" s="13">
        <v>0</v>
      </c>
      <c r="G225" s="13">
        <v>0</v>
      </c>
      <c r="H225" s="13">
        <v>0</v>
      </c>
      <c r="I225" s="13">
        <v>0</v>
      </c>
      <c r="J225" s="13"/>
      <c r="K225" s="13"/>
      <c r="L225" s="13"/>
      <c r="M225" s="13"/>
      <c r="N225" s="13"/>
      <c r="O225" s="37"/>
    </row>
    <row r="226" spans="1:15" ht="31.5">
      <c r="A226" s="78"/>
      <c r="B226" s="21" t="s">
        <v>31</v>
      </c>
      <c r="C226" s="22">
        <v>3132</v>
      </c>
      <c r="D226" s="43">
        <v>0</v>
      </c>
      <c r="E226" s="59">
        <v>0</v>
      </c>
      <c r="F226" s="43">
        <v>0</v>
      </c>
      <c r="G226" s="43">
        <v>0</v>
      </c>
      <c r="H226" s="43">
        <v>0</v>
      </c>
      <c r="I226" s="43">
        <v>0</v>
      </c>
      <c r="J226" s="43"/>
      <c r="K226" s="43"/>
      <c r="L226" s="43"/>
      <c r="M226" s="43"/>
      <c r="N226" s="43"/>
      <c r="O226" s="37"/>
    </row>
    <row r="227" spans="1:15" ht="15.75">
      <c r="A227" s="78"/>
      <c r="B227" s="56" t="s">
        <v>33</v>
      </c>
      <c r="C227" s="56"/>
      <c r="D227" s="33">
        <f>D208+D209+D210+D216+D217+D223+D224+D225+D226</f>
        <v>127.9</v>
      </c>
      <c r="E227" s="33">
        <f>E208+E209+E210+E217+E224</f>
        <v>120.19999999999999</v>
      </c>
      <c r="F227" s="34">
        <f>F208+F209+F210+F216+F217+F223+F224</f>
        <v>119.1</v>
      </c>
      <c r="G227" s="34">
        <f>G208+G209+G210+G216+G217+G223+G224</f>
        <v>119.1</v>
      </c>
      <c r="H227" s="37">
        <f>G227/F227</f>
        <v>1</v>
      </c>
      <c r="I227" s="37">
        <f>G227/D227</f>
        <v>0.9311962470680218</v>
      </c>
      <c r="J227" s="33"/>
      <c r="K227" s="33"/>
      <c r="L227" s="33"/>
      <c r="M227" s="33"/>
      <c r="N227" s="33"/>
      <c r="O227" s="37"/>
    </row>
    <row r="228" spans="1:15" ht="17.25" customHeight="1">
      <c r="A228" s="12">
        <v>150101</v>
      </c>
      <c r="B228" s="13" t="s">
        <v>13</v>
      </c>
      <c r="C228" s="14">
        <v>2111</v>
      </c>
      <c r="D228" s="23"/>
      <c r="E228" s="24"/>
      <c r="F228" s="23"/>
      <c r="G228" s="23"/>
      <c r="H228" s="23"/>
      <c r="I228" s="23"/>
      <c r="J228" s="23"/>
      <c r="K228" s="23"/>
      <c r="L228" s="23"/>
      <c r="M228" s="23"/>
      <c r="N228" s="23"/>
      <c r="O228" s="37"/>
    </row>
    <row r="229" spans="1:15" ht="31.5">
      <c r="A229" s="12"/>
      <c r="B229" s="21" t="s">
        <v>14</v>
      </c>
      <c r="C229" s="22">
        <v>2120</v>
      </c>
      <c r="D229" s="43"/>
      <c r="E229" s="59"/>
      <c r="F229" s="43"/>
      <c r="G229" s="43"/>
      <c r="H229" s="43"/>
      <c r="I229" s="43"/>
      <c r="J229" s="43"/>
      <c r="K229" s="43"/>
      <c r="L229" s="43"/>
      <c r="M229" s="43"/>
      <c r="N229" s="43"/>
      <c r="O229" s="37"/>
    </row>
    <row r="230" spans="1:15" ht="31.5">
      <c r="A230" s="12"/>
      <c r="B230" s="31" t="s">
        <v>15</v>
      </c>
      <c r="C230" s="32"/>
      <c r="D230" s="33"/>
      <c r="E230" s="34"/>
      <c r="F230" s="33"/>
      <c r="G230" s="33"/>
      <c r="H230" s="33"/>
      <c r="I230" s="33"/>
      <c r="J230" s="33"/>
      <c r="K230" s="33"/>
      <c r="L230" s="33"/>
      <c r="M230" s="33"/>
      <c r="N230" s="33"/>
      <c r="O230" s="37"/>
    </row>
    <row r="231" spans="1:15" ht="78.75">
      <c r="A231" s="12"/>
      <c r="B231" s="39" t="s">
        <v>16</v>
      </c>
      <c r="C231" s="14">
        <v>2210</v>
      </c>
      <c r="D231" s="23"/>
      <c r="E231" s="24"/>
      <c r="F231" s="23"/>
      <c r="G231" s="23"/>
      <c r="H231" s="23"/>
      <c r="I231" s="23"/>
      <c r="J231" s="23"/>
      <c r="K231" s="23"/>
      <c r="L231" s="23"/>
      <c r="M231" s="23"/>
      <c r="N231" s="23"/>
      <c r="O231" s="37"/>
    </row>
    <row r="232" spans="1:15" ht="47.25">
      <c r="A232" s="12"/>
      <c r="B232" s="31" t="s">
        <v>17</v>
      </c>
      <c r="C232" s="42">
        <v>2220</v>
      </c>
      <c r="D232" s="13"/>
      <c r="E232" s="15"/>
      <c r="F232" s="13"/>
      <c r="G232" s="13"/>
      <c r="H232" s="13"/>
      <c r="I232" s="13"/>
      <c r="J232" s="13"/>
      <c r="K232" s="13"/>
      <c r="L232" s="13"/>
      <c r="M232" s="13"/>
      <c r="N232" s="13"/>
      <c r="O232" s="37"/>
    </row>
    <row r="233" spans="1:15" ht="15.75">
      <c r="A233" s="12"/>
      <c r="B233" s="13" t="s">
        <v>18</v>
      </c>
      <c r="C233" s="42">
        <v>2230</v>
      </c>
      <c r="D233" s="13"/>
      <c r="E233" s="15"/>
      <c r="F233" s="13"/>
      <c r="G233" s="13"/>
      <c r="H233" s="13"/>
      <c r="I233" s="13"/>
      <c r="J233" s="13"/>
      <c r="K233" s="13"/>
      <c r="L233" s="13"/>
      <c r="M233" s="13"/>
      <c r="N233" s="13"/>
      <c r="O233" s="37"/>
    </row>
    <row r="234" spans="1:15" ht="31.5">
      <c r="A234" s="12"/>
      <c r="B234" s="31" t="s">
        <v>19</v>
      </c>
      <c r="C234" s="42">
        <v>2240</v>
      </c>
      <c r="D234" s="13"/>
      <c r="E234" s="15"/>
      <c r="F234" s="13"/>
      <c r="G234" s="13"/>
      <c r="H234" s="13"/>
      <c r="I234" s="13"/>
      <c r="J234" s="13"/>
      <c r="K234" s="13"/>
      <c r="L234" s="13"/>
      <c r="M234" s="13"/>
      <c r="N234" s="13"/>
      <c r="O234" s="37"/>
    </row>
    <row r="235" spans="1:15" ht="15.75">
      <c r="A235" s="12"/>
      <c r="B235" s="13" t="s">
        <v>20</v>
      </c>
      <c r="C235" s="42"/>
      <c r="D235" s="13"/>
      <c r="E235" s="15"/>
      <c r="F235" s="13"/>
      <c r="G235" s="13"/>
      <c r="H235" s="13"/>
      <c r="I235" s="13"/>
      <c r="J235" s="13"/>
      <c r="K235" s="13"/>
      <c r="L235" s="13"/>
      <c r="M235" s="13"/>
      <c r="N235" s="13"/>
      <c r="O235" s="37"/>
    </row>
    <row r="236" spans="1:15" ht="15.75">
      <c r="A236" s="12"/>
      <c r="B236" s="13" t="s">
        <v>21</v>
      </c>
      <c r="C236" s="42">
        <v>2250</v>
      </c>
      <c r="D236" s="13"/>
      <c r="E236" s="15"/>
      <c r="F236" s="13"/>
      <c r="G236" s="13"/>
      <c r="H236" s="13"/>
      <c r="I236" s="13"/>
      <c r="J236" s="13"/>
      <c r="K236" s="13"/>
      <c r="L236" s="13"/>
      <c r="M236" s="13"/>
      <c r="N236" s="13"/>
      <c r="O236" s="37"/>
    </row>
    <row r="237" spans="1:15" ht="31.5">
      <c r="A237" s="12"/>
      <c r="B237" s="46" t="s">
        <v>22</v>
      </c>
      <c r="C237" s="32">
        <v>2270</v>
      </c>
      <c r="D237" s="33"/>
      <c r="E237" s="34"/>
      <c r="F237" s="33"/>
      <c r="G237" s="33"/>
      <c r="H237" s="33"/>
      <c r="I237" s="33"/>
      <c r="J237" s="33"/>
      <c r="K237" s="33"/>
      <c r="L237" s="33"/>
      <c r="M237" s="33"/>
      <c r="N237" s="33"/>
      <c r="O237" s="37"/>
    </row>
    <row r="238" spans="1:15" ht="15.75">
      <c r="A238" s="12"/>
      <c r="B238" s="13" t="s">
        <v>23</v>
      </c>
      <c r="C238" s="42">
        <v>2271</v>
      </c>
      <c r="D238" s="13"/>
      <c r="E238" s="15"/>
      <c r="F238" s="13"/>
      <c r="G238" s="13"/>
      <c r="H238" s="13"/>
      <c r="I238" s="13"/>
      <c r="J238" s="13"/>
      <c r="K238" s="13"/>
      <c r="L238" s="13"/>
      <c r="M238" s="13"/>
      <c r="N238" s="13"/>
      <c r="O238" s="37"/>
    </row>
    <row r="239" spans="1:15" ht="31.5">
      <c r="A239" s="12"/>
      <c r="B239" s="31" t="s">
        <v>24</v>
      </c>
      <c r="C239" s="42">
        <v>2272</v>
      </c>
      <c r="D239" s="13"/>
      <c r="E239" s="15"/>
      <c r="F239" s="13"/>
      <c r="G239" s="13"/>
      <c r="H239" s="13"/>
      <c r="I239" s="13"/>
      <c r="J239" s="13"/>
      <c r="K239" s="13"/>
      <c r="L239" s="13"/>
      <c r="M239" s="13"/>
      <c r="N239" s="13"/>
      <c r="O239" s="37"/>
    </row>
    <row r="240" spans="1:15" ht="15.75">
      <c r="A240" s="12"/>
      <c r="B240" s="13" t="s">
        <v>25</v>
      </c>
      <c r="C240" s="42">
        <v>2273</v>
      </c>
      <c r="D240" s="13"/>
      <c r="E240" s="15"/>
      <c r="F240" s="13"/>
      <c r="G240" s="13"/>
      <c r="H240" s="13"/>
      <c r="I240" s="13"/>
      <c r="J240" s="13"/>
      <c r="K240" s="13"/>
      <c r="L240" s="13"/>
      <c r="M240" s="13"/>
      <c r="N240" s="13"/>
      <c r="O240" s="37"/>
    </row>
    <row r="241" spans="1:15" ht="15.75">
      <c r="A241" s="12"/>
      <c r="B241" s="13" t="s">
        <v>26</v>
      </c>
      <c r="C241" s="42">
        <v>2274</v>
      </c>
      <c r="D241" s="13"/>
      <c r="E241" s="15"/>
      <c r="F241" s="13"/>
      <c r="G241" s="13"/>
      <c r="H241" s="13"/>
      <c r="I241" s="13"/>
      <c r="J241" s="13"/>
      <c r="K241" s="13"/>
      <c r="L241" s="13"/>
      <c r="M241" s="13"/>
      <c r="N241" s="13"/>
      <c r="O241" s="37"/>
    </row>
    <row r="242" spans="1:15" ht="31.5">
      <c r="A242" s="12"/>
      <c r="B242" s="21" t="s">
        <v>34</v>
      </c>
      <c r="C242" s="42"/>
      <c r="D242" s="13"/>
      <c r="E242" s="15"/>
      <c r="F242" s="13"/>
      <c r="G242" s="13"/>
      <c r="H242" s="13"/>
      <c r="I242" s="13"/>
      <c r="J242" s="13"/>
      <c r="K242" s="13"/>
      <c r="L242" s="13"/>
      <c r="M242" s="13"/>
      <c r="N242" s="13"/>
      <c r="O242" s="37"/>
    </row>
    <row r="243" spans="1:15" ht="78.75">
      <c r="A243" s="12"/>
      <c r="B243" s="31" t="s">
        <v>28</v>
      </c>
      <c r="C243" s="42">
        <v>2282</v>
      </c>
      <c r="D243" s="13"/>
      <c r="E243" s="15"/>
      <c r="F243" s="13"/>
      <c r="G243" s="13"/>
      <c r="H243" s="19"/>
      <c r="I243" s="19"/>
      <c r="J243" s="13"/>
      <c r="K243" s="13"/>
      <c r="L243" s="13"/>
      <c r="M243" s="13"/>
      <c r="N243" s="13"/>
      <c r="O243" s="37"/>
    </row>
    <row r="244" spans="1:15" ht="31.5">
      <c r="A244" s="12"/>
      <c r="B244" s="31" t="s">
        <v>29</v>
      </c>
      <c r="C244" s="42">
        <v>2730</v>
      </c>
      <c r="D244" s="13"/>
      <c r="E244" s="15"/>
      <c r="F244" s="13"/>
      <c r="G244" s="13"/>
      <c r="H244" s="19"/>
      <c r="I244" s="19"/>
      <c r="J244" s="13"/>
      <c r="K244" s="13"/>
      <c r="L244" s="13"/>
      <c r="M244" s="13"/>
      <c r="N244" s="13"/>
      <c r="O244" s="37"/>
    </row>
    <row r="245" spans="1:15" ht="63">
      <c r="A245" s="12"/>
      <c r="B245" s="31" t="s">
        <v>30</v>
      </c>
      <c r="C245" s="42">
        <v>3110</v>
      </c>
      <c r="D245" s="13"/>
      <c r="E245" s="15"/>
      <c r="F245" s="13"/>
      <c r="G245" s="13"/>
      <c r="H245" s="13"/>
      <c r="I245" s="13"/>
      <c r="J245" s="13"/>
      <c r="K245" s="13"/>
      <c r="L245" s="13"/>
      <c r="M245" s="13"/>
      <c r="N245" s="13"/>
      <c r="O245" s="37"/>
    </row>
    <row r="246" spans="1:15" ht="31.5">
      <c r="A246" s="12"/>
      <c r="B246" s="31" t="s">
        <v>31</v>
      </c>
      <c r="C246" s="42">
        <v>3132</v>
      </c>
      <c r="D246" s="13"/>
      <c r="E246" s="15"/>
      <c r="F246" s="13"/>
      <c r="G246" s="13"/>
      <c r="H246" s="13"/>
      <c r="I246" s="13"/>
      <c r="J246" s="13"/>
      <c r="K246" s="13"/>
      <c r="L246" s="13"/>
      <c r="M246" s="13"/>
      <c r="N246" s="13"/>
      <c r="O246" s="37"/>
    </row>
    <row r="247" spans="1:15" ht="31.5">
      <c r="A247" s="12"/>
      <c r="B247" s="39" t="s">
        <v>35</v>
      </c>
      <c r="C247" s="80">
        <v>3142</v>
      </c>
      <c r="D247" s="28"/>
      <c r="E247" s="44"/>
      <c r="F247" s="44"/>
      <c r="G247" s="44"/>
      <c r="H247" s="28"/>
      <c r="I247" s="28"/>
      <c r="J247" s="28"/>
      <c r="K247" s="28"/>
      <c r="L247" s="28">
        <v>1843</v>
      </c>
      <c r="M247" s="28">
        <v>1805</v>
      </c>
      <c r="N247" s="64">
        <f>M247/L247</f>
        <v>0.979381443298969</v>
      </c>
      <c r="O247" s="37"/>
    </row>
    <row r="248" spans="1:15" ht="23.25" customHeight="1">
      <c r="A248" s="12"/>
      <c r="B248" s="56" t="s">
        <v>33</v>
      </c>
      <c r="C248" s="56"/>
      <c r="D248" s="33"/>
      <c r="E248" s="33"/>
      <c r="F248" s="34"/>
      <c r="G248" s="34"/>
      <c r="H248" s="37"/>
      <c r="I248" s="37"/>
      <c r="J248" s="33">
        <f>J247</f>
        <v>0</v>
      </c>
      <c r="K248" s="33">
        <f>K247</f>
        <v>0</v>
      </c>
      <c r="L248" s="33">
        <f>L247</f>
        <v>1843</v>
      </c>
      <c r="M248" s="33">
        <f>M247</f>
        <v>1805</v>
      </c>
      <c r="N248" s="35">
        <f>N247</f>
        <v>0.979381443298969</v>
      </c>
      <c r="O248" s="37"/>
    </row>
    <row r="249" spans="1:15" ht="15.75">
      <c r="A249" s="12">
        <v>250380</v>
      </c>
      <c r="B249" s="13" t="s">
        <v>13</v>
      </c>
      <c r="C249" s="14">
        <v>2111</v>
      </c>
      <c r="D249" s="23"/>
      <c r="E249" s="24"/>
      <c r="F249" s="23"/>
      <c r="G249" s="23"/>
      <c r="H249" s="23"/>
      <c r="I249" s="23"/>
      <c r="J249" s="23"/>
      <c r="K249" s="23"/>
      <c r="L249" s="23"/>
      <c r="M249" s="23"/>
      <c r="N249" s="23"/>
      <c r="O249" s="37"/>
    </row>
    <row r="250" spans="1:15" ht="31.5">
      <c r="A250" s="12"/>
      <c r="B250" s="21" t="s">
        <v>14</v>
      </c>
      <c r="C250" s="22">
        <v>2120</v>
      </c>
      <c r="D250" s="43"/>
      <c r="E250" s="59"/>
      <c r="F250" s="43"/>
      <c r="G250" s="43"/>
      <c r="H250" s="43"/>
      <c r="I250" s="43"/>
      <c r="J250" s="43"/>
      <c r="K250" s="43"/>
      <c r="L250" s="43"/>
      <c r="M250" s="43"/>
      <c r="N250" s="43"/>
      <c r="O250" s="37"/>
    </row>
    <row r="251" spans="1:15" ht="31.5">
      <c r="A251" s="12"/>
      <c r="B251" s="31" t="s">
        <v>15</v>
      </c>
      <c r="C251" s="32"/>
      <c r="D251" s="33"/>
      <c r="E251" s="34"/>
      <c r="F251" s="33"/>
      <c r="G251" s="33"/>
      <c r="H251" s="33"/>
      <c r="I251" s="33"/>
      <c r="J251" s="33"/>
      <c r="K251" s="33"/>
      <c r="L251" s="33"/>
      <c r="M251" s="33"/>
      <c r="N251" s="33"/>
      <c r="O251" s="37"/>
    </row>
    <row r="252" spans="1:15" ht="78.75">
      <c r="A252" s="12"/>
      <c r="B252" s="39" t="s">
        <v>16</v>
      </c>
      <c r="C252" s="14">
        <v>2210</v>
      </c>
      <c r="D252" s="23"/>
      <c r="E252" s="24"/>
      <c r="F252" s="23"/>
      <c r="G252" s="23"/>
      <c r="H252" s="23"/>
      <c r="I252" s="23"/>
      <c r="J252" s="23"/>
      <c r="K252" s="23"/>
      <c r="L252" s="23"/>
      <c r="M252" s="23"/>
      <c r="N252" s="23"/>
      <c r="O252" s="37"/>
    </row>
    <row r="253" spans="1:15" ht="47.25">
      <c r="A253" s="12"/>
      <c r="B253" s="31" t="s">
        <v>17</v>
      </c>
      <c r="C253" s="42">
        <v>2220</v>
      </c>
      <c r="D253" s="13"/>
      <c r="E253" s="15"/>
      <c r="F253" s="13"/>
      <c r="G253" s="13"/>
      <c r="H253" s="13"/>
      <c r="I253" s="13"/>
      <c r="J253" s="13"/>
      <c r="K253" s="13"/>
      <c r="L253" s="13"/>
      <c r="M253" s="13"/>
      <c r="N253" s="13"/>
      <c r="O253" s="37"/>
    </row>
    <row r="254" spans="1:15" ht="15.75">
      <c r="A254" s="12"/>
      <c r="B254" s="13" t="s">
        <v>18</v>
      </c>
      <c r="C254" s="42">
        <v>2230</v>
      </c>
      <c r="D254" s="13"/>
      <c r="E254" s="15"/>
      <c r="F254" s="13"/>
      <c r="G254" s="13"/>
      <c r="H254" s="13"/>
      <c r="I254" s="13"/>
      <c r="J254" s="13"/>
      <c r="K254" s="13"/>
      <c r="L254" s="13"/>
      <c r="M254" s="13"/>
      <c r="N254" s="13"/>
      <c r="O254" s="37"/>
    </row>
    <row r="255" spans="1:15" ht="31.5">
      <c r="A255" s="12"/>
      <c r="B255" s="31" t="s">
        <v>19</v>
      </c>
      <c r="C255" s="42">
        <v>2240</v>
      </c>
      <c r="D255" s="13"/>
      <c r="E255" s="15"/>
      <c r="F255" s="13"/>
      <c r="G255" s="13"/>
      <c r="H255" s="13"/>
      <c r="I255" s="13"/>
      <c r="J255" s="13"/>
      <c r="K255" s="13"/>
      <c r="L255" s="13"/>
      <c r="M255" s="13"/>
      <c r="N255" s="13"/>
      <c r="O255" s="37"/>
    </row>
    <row r="256" spans="1:15" ht="15.75">
      <c r="A256" s="12"/>
      <c r="B256" s="13" t="s">
        <v>20</v>
      </c>
      <c r="C256" s="42"/>
      <c r="D256" s="13"/>
      <c r="E256" s="15"/>
      <c r="F256" s="13"/>
      <c r="G256" s="13"/>
      <c r="H256" s="13"/>
      <c r="I256" s="13"/>
      <c r="J256" s="13"/>
      <c r="K256" s="13"/>
      <c r="L256" s="13"/>
      <c r="M256" s="13"/>
      <c r="N256" s="13"/>
      <c r="O256" s="37"/>
    </row>
    <row r="257" spans="1:15" ht="15.75">
      <c r="A257" s="12"/>
      <c r="B257" s="13" t="s">
        <v>21</v>
      </c>
      <c r="C257" s="42">
        <v>2250</v>
      </c>
      <c r="D257" s="13"/>
      <c r="E257" s="15"/>
      <c r="F257" s="13"/>
      <c r="G257" s="13"/>
      <c r="H257" s="13"/>
      <c r="I257" s="13"/>
      <c r="J257" s="13"/>
      <c r="K257" s="13"/>
      <c r="L257" s="13"/>
      <c r="M257" s="13"/>
      <c r="N257" s="13"/>
      <c r="O257" s="37"/>
    </row>
    <row r="258" spans="1:15" ht="31.5">
      <c r="A258" s="12"/>
      <c r="B258" s="46" t="s">
        <v>22</v>
      </c>
      <c r="C258" s="32">
        <v>2270</v>
      </c>
      <c r="D258" s="33"/>
      <c r="E258" s="34"/>
      <c r="F258" s="33"/>
      <c r="G258" s="33"/>
      <c r="H258" s="33"/>
      <c r="I258" s="33"/>
      <c r="J258" s="33"/>
      <c r="K258" s="33"/>
      <c r="L258" s="33"/>
      <c r="M258" s="33"/>
      <c r="N258" s="33"/>
      <c r="O258" s="37"/>
    </row>
    <row r="259" spans="1:15" ht="15.75">
      <c r="A259" s="12"/>
      <c r="B259" s="13" t="s">
        <v>23</v>
      </c>
      <c r="C259" s="42">
        <v>2271</v>
      </c>
      <c r="D259" s="13"/>
      <c r="E259" s="15"/>
      <c r="F259" s="13"/>
      <c r="G259" s="13"/>
      <c r="H259" s="13"/>
      <c r="I259" s="13"/>
      <c r="J259" s="13"/>
      <c r="K259" s="13"/>
      <c r="L259" s="13"/>
      <c r="M259" s="13"/>
      <c r="N259" s="13"/>
      <c r="O259" s="37"/>
    </row>
    <row r="260" spans="1:15" ht="31.5">
      <c r="A260" s="12"/>
      <c r="B260" s="31" t="s">
        <v>24</v>
      </c>
      <c r="C260" s="42">
        <v>2272</v>
      </c>
      <c r="D260" s="13"/>
      <c r="E260" s="15"/>
      <c r="F260" s="13"/>
      <c r="G260" s="13"/>
      <c r="H260" s="13"/>
      <c r="I260" s="13"/>
      <c r="J260" s="13"/>
      <c r="K260" s="13"/>
      <c r="L260" s="13"/>
      <c r="M260" s="13"/>
      <c r="N260" s="13"/>
      <c r="O260" s="37"/>
    </row>
    <row r="261" spans="1:15" ht="15.75">
      <c r="A261" s="12"/>
      <c r="B261" s="13" t="s">
        <v>25</v>
      </c>
      <c r="C261" s="42">
        <v>2273</v>
      </c>
      <c r="D261" s="13"/>
      <c r="E261" s="15"/>
      <c r="F261" s="13"/>
      <c r="G261" s="13"/>
      <c r="H261" s="13"/>
      <c r="I261" s="13"/>
      <c r="J261" s="13"/>
      <c r="K261" s="13"/>
      <c r="L261" s="13"/>
      <c r="M261" s="13"/>
      <c r="N261" s="13"/>
      <c r="O261" s="37"/>
    </row>
    <row r="262" spans="1:15" ht="15.75">
      <c r="A262" s="12"/>
      <c r="B262" s="13" t="s">
        <v>26</v>
      </c>
      <c r="C262" s="42">
        <v>2274</v>
      </c>
      <c r="D262" s="13"/>
      <c r="E262" s="15"/>
      <c r="F262" s="13"/>
      <c r="G262" s="13"/>
      <c r="H262" s="13"/>
      <c r="I262" s="13"/>
      <c r="J262" s="13"/>
      <c r="K262" s="13"/>
      <c r="L262" s="13"/>
      <c r="M262" s="13"/>
      <c r="N262" s="13"/>
      <c r="O262" s="37"/>
    </row>
    <row r="263" spans="1:15" ht="31.5">
      <c r="A263" s="12"/>
      <c r="B263" s="21" t="s">
        <v>34</v>
      </c>
      <c r="C263" s="42"/>
      <c r="D263" s="13"/>
      <c r="E263" s="15"/>
      <c r="F263" s="13"/>
      <c r="G263" s="13"/>
      <c r="H263" s="13"/>
      <c r="I263" s="13"/>
      <c r="J263" s="13"/>
      <c r="K263" s="13"/>
      <c r="L263" s="13"/>
      <c r="M263" s="13"/>
      <c r="N263" s="13"/>
      <c r="O263" s="37"/>
    </row>
    <row r="264" spans="1:15" ht="78.75">
      <c r="A264" s="12"/>
      <c r="B264" s="31" t="s">
        <v>28</v>
      </c>
      <c r="C264" s="42">
        <v>2282</v>
      </c>
      <c r="D264" s="13"/>
      <c r="E264" s="15"/>
      <c r="F264" s="13"/>
      <c r="G264" s="13"/>
      <c r="H264" s="19"/>
      <c r="I264" s="19"/>
      <c r="J264" s="13"/>
      <c r="K264" s="13"/>
      <c r="L264" s="13"/>
      <c r="M264" s="13"/>
      <c r="N264" s="13"/>
      <c r="O264" s="37"/>
    </row>
    <row r="265" spans="1:15" ht="31.5">
      <c r="A265" s="12"/>
      <c r="B265" s="31" t="s">
        <v>29</v>
      </c>
      <c r="C265" s="42">
        <v>2730</v>
      </c>
      <c r="D265" s="13"/>
      <c r="E265" s="15"/>
      <c r="F265" s="13"/>
      <c r="G265" s="13"/>
      <c r="H265" s="19"/>
      <c r="I265" s="19"/>
      <c r="J265" s="13"/>
      <c r="K265" s="13"/>
      <c r="L265" s="13"/>
      <c r="M265" s="13"/>
      <c r="N265" s="13"/>
      <c r="O265" s="37"/>
    </row>
    <row r="266" spans="1:15" ht="63">
      <c r="A266" s="12"/>
      <c r="B266" s="31" t="s">
        <v>30</v>
      </c>
      <c r="C266">
        <v>3110</v>
      </c>
      <c r="D266" s="13"/>
      <c r="E266" s="15"/>
      <c r="F266" s="13"/>
      <c r="G266" s="13"/>
      <c r="H266" s="13"/>
      <c r="I266" s="13"/>
      <c r="J266" s="13"/>
      <c r="K266" s="13"/>
      <c r="L266" s="13"/>
      <c r="M266" s="13"/>
      <c r="N266" s="19"/>
      <c r="O266" s="37"/>
    </row>
    <row r="267" spans="1:15" ht="31.5">
      <c r="A267" s="12"/>
      <c r="B267" s="31" t="s">
        <v>31</v>
      </c>
      <c r="C267" s="42">
        <v>3132</v>
      </c>
      <c r="D267" s="13"/>
      <c r="E267" s="15"/>
      <c r="F267" s="13"/>
      <c r="G267" s="13"/>
      <c r="H267" s="13"/>
      <c r="I267" s="13"/>
      <c r="J267" s="13"/>
      <c r="K267" s="13"/>
      <c r="L267" s="13"/>
      <c r="M267" s="13"/>
      <c r="N267" s="19"/>
      <c r="O267" s="37"/>
    </row>
    <row r="268" spans="1:15" ht="31.5">
      <c r="A268" s="12"/>
      <c r="B268" s="81" t="s">
        <v>35</v>
      </c>
      <c r="C268" s="80">
        <v>3142</v>
      </c>
      <c r="D268" s="28"/>
      <c r="E268" s="44"/>
      <c r="F268" s="44"/>
      <c r="G268" s="44"/>
      <c r="H268" s="28"/>
      <c r="I268" s="28"/>
      <c r="J268" s="28"/>
      <c r="K268" s="28"/>
      <c r="L268" s="28"/>
      <c r="M268" s="28"/>
      <c r="N268" s="68"/>
      <c r="O268" s="82"/>
    </row>
    <row r="269" spans="1:15" ht="47.25">
      <c r="A269" s="12"/>
      <c r="B269" s="49" t="s">
        <v>32</v>
      </c>
      <c r="C269" s="50">
        <v>3220</v>
      </c>
      <c r="D269" s="54"/>
      <c r="E269" s="83"/>
      <c r="F269" s="83"/>
      <c r="G269" s="83"/>
      <c r="H269" s="54"/>
      <c r="I269" s="54"/>
      <c r="J269" s="54"/>
      <c r="K269" s="54"/>
      <c r="L269" s="54">
        <v>169.2</v>
      </c>
      <c r="M269" s="54">
        <v>0</v>
      </c>
      <c r="N269" s="84"/>
      <c r="O269" s="85"/>
    </row>
    <row r="270" spans="1:15" ht="15.75">
      <c r="A270" s="12"/>
      <c r="B270" s="86" t="s">
        <v>33</v>
      </c>
      <c r="C270" s="86"/>
      <c r="D270" s="57"/>
      <c r="E270" s="57"/>
      <c r="F270" s="87"/>
      <c r="G270" s="87"/>
      <c r="H270" s="88"/>
      <c r="I270" s="88"/>
      <c r="J270" s="57">
        <f>J268</f>
        <v>0</v>
      </c>
      <c r="K270" s="57">
        <f>K268</f>
        <v>0</v>
      </c>
      <c r="L270" s="57">
        <f>L268+L269</f>
        <v>169.2</v>
      </c>
      <c r="M270" s="57">
        <f>M268+M269</f>
        <v>0</v>
      </c>
      <c r="N270" s="89">
        <f>N266</f>
        <v>0</v>
      </c>
      <c r="O270" s="88"/>
    </row>
    <row r="271" spans="2:15" ht="15.75">
      <c r="B271" s="13" t="s">
        <v>13</v>
      </c>
      <c r="C271" s="14">
        <v>2111</v>
      </c>
      <c r="D271" s="23"/>
      <c r="E271" s="24"/>
      <c r="F271" s="23"/>
      <c r="G271" s="23"/>
      <c r="H271" s="23"/>
      <c r="I271" s="23"/>
      <c r="J271" s="23"/>
      <c r="K271" s="23"/>
      <c r="L271" s="23"/>
      <c r="M271" s="23"/>
      <c r="N271" s="23"/>
      <c r="O271" s="37"/>
    </row>
    <row r="272" spans="2:15" ht="31.5">
      <c r="B272" s="21" t="s">
        <v>14</v>
      </c>
      <c r="C272" s="22">
        <v>2120</v>
      </c>
      <c r="D272" s="43"/>
      <c r="E272" s="59"/>
      <c r="F272" s="43"/>
      <c r="G272" s="43"/>
      <c r="H272" s="43"/>
      <c r="I272" s="43"/>
      <c r="J272" s="43"/>
      <c r="K272" s="43"/>
      <c r="L272" s="43"/>
      <c r="M272" s="43"/>
      <c r="N272" s="43"/>
      <c r="O272" s="37"/>
    </row>
    <row r="273" spans="2:15" ht="31.5">
      <c r="B273" s="31" t="s">
        <v>15</v>
      </c>
      <c r="C273" s="32"/>
      <c r="D273" s="33"/>
      <c r="E273" s="34"/>
      <c r="F273" s="33"/>
      <c r="G273" s="33"/>
      <c r="H273" s="33"/>
      <c r="I273" s="33"/>
      <c r="J273" s="33"/>
      <c r="K273" s="33"/>
      <c r="L273" s="33"/>
      <c r="M273" s="33"/>
      <c r="N273" s="33"/>
      <c r="O273" s="37"/>
    </row>
    <row r="274" spans="2:15" ht="78.75">
      <c r="B274" s="39" t="s">
        <v>16</v>
      </c>
      <c r="C274" s="14">
        <v>2210</v>
      </c>
      <c r="D274" s="23"/>
      <c r="E274" s="24"/>
      <c r="F274" s="23"/>
      <c r="G274" s="23"/>
      <c r="H274" s="23"/>
      <c r="I274" s="23"/>
      <c r="J274" s="23"/>
      <c r="K274" s="23"/>
      <c r="L274" s="23"/>
      <c r="M274" s="23"/>
      <c r="N274" s="23"/>
      <c r="O274" s="37"/>
    </row>
    <row r="275" spans="2:15" ht="47.25">
      <c r="B275" s="31" t="s">
        <v>17</v>
      </c>
      <c r="C275" s="42">
        <v>2220</v>
      </c>
      <c r="D275" s="13"/>
      <c r="E275" s="15"/>
      <c r="F275" s="13"/>
      <c r="G275" s="13"/>
      <c r="H275" s="13"/>
      <c r="I275" s="13"/>
      <c r="J275" s="13"/>
      <c r="K275" s="13"/>
      <c r="L275" s="13"/>
      <c r="M275" s="13"/>
      <c r="N275" s="13"/>
      <c r="O275" s="37"/>
    </row>
    <row r="276" spans="2:15" ht="15.75">
      <c r="B276" s="13" t="s">
        <v>18</v>
      </c>
      <c r="C276" s="42">
        <v>2230</v>
      </c>
      <c r="D276" s="13"/>
      <c r="E276" s="15"/>
      <c r="F276" s="13"/>
      <c r="G276" s="13"/>
      <c r="H276" s="13"/>
      <c r="I276" s="13"/>
      <c r="J276" s="13"/>
      <c r="K276" s="13"/>
      <c r="L276" s="13"/>
      <c r="M276" s="13"/>
      <c r="N276" s="13"/>
      <c r="O276" s="37"/>
    </row>
    <row r="277" spans="2:15" ht="31.5">
      <c r="B277" s="31" t="s">
        <v>19</v>
      </c>
      <c r="C277" s="42">
        <v>2240</v>
      </c>
      <c r="D277" s="13"/>
      <c r="E277" s="15"/>
      <c r="F277" s="13"/>
      <c r="G277" s="13"/>
      <c r="H277" s="13"/>
      <c r="I277" s="13"/>
      <c r="J277" s="13"/>
      <c r="K277" s="13"/>
      <c r="L277" s="13"/>
      <c r="M277" s="13"/>
      <c r="N277" s="13"/>
      <c r="O277" s="37"/>
    </row>
    <row r="278" spans="2:15" ht="15.75">
      <c r="B278" s="13" t="s">
        <v>20</v>
      </c>
      <c r="C278" s="42"/>
      <c r="D278" s="13"/>
      <c r="E278" s="15"/>
      <c r="F278" s="13"/>
      <c r="G278" s="13"/>
      <c r="H278" s="13"/>
      <c r="I278" s="13"/>
      <c r="J278" s="13"/>
      <c r="K278" s="13"/>
      <c r="L278" s="13"/>
      <c r="M278" s="13"/>
      <c r="N278" s="13"/>
      <c r="O278" s="37"/>
    </row>
    <row r="279" spans="2:15" ht="15.75">
      <c r="B279" s="13" t="s">
        <v>21</v>
      </c>
      <c r="C279" s="42">
        <v>2250</v>
      </c>
      <c r="D279" s="13"/>
      <c r="E279" s="15"/>
      <c r="F279" s="13"/>
      <c r="G279" s="13"/>
      <c r="H279" s="13"/>
      <c r="I279" s="13"/>
      <c r="J279" s="13"/>
      <c r="K279" s="13"/>
      <c r="L279" s="13"/>
      <c r="M279" s="13"/>
      <c r="N279" s="13"/>
      <c r="O279" s="37"/>
    </row>
    <row r="280" spans="2:15" ht="31.5">
      <c r="B280" s="46" t="s">
        <v>22</v>
      </c>
      <c r="C280" s="32">
        <v>2270</v>
      </c>
      <c r="D280" s="33"/>
      <c r="E280" s="34"/>
      <c r="F280" s="33"/>
      <c r="G280" s="33"/>
      <c r="H280" s="33"/>
      <c r="I280" s="33"/>
      <c r="J280" s="33"/>
      <c r="K280" s="33"/>
      <c r="L280" s="33"/>
      <c r="M280" s="33"/>
      <c r="N280" s="33"/>
      <c r="O280" s="37"/>
    </row>
    <row r="281" spans="2:15" ht="15.75">
      <c r="B281" s="13" t="s">
        <v>23</v>
      </c>
      <c r="C281" s="42">
        <v>2271</v>
      </c>
      <c r="D281" s="13"/>
      <c r="E281" s="15"/>
      <c r="F281" s="13"/>
      <c r="G281" s="13"/>
      <c r="H281" s="13"/>
      <c r="I281" s="13"/>
      <c r="J281" s="13"/>
      <c r="K281" s="13"/>
      <c r="L281" s="13"/>
      <c r="M281" s="13"/>
      <c r="N281" s="13"/>
      <c r="O281" s="37"/>
    </row>
    <row r="282" spans="2:15" ht="31.5">
      <c r="B282" s="31" t="s">
        <v>24</v>
      </c>
      <c r="C282" s="42">
        <v>2272</v>
      </c>
      <c r="D282" s="13"/>
      <c r="E282" s="15"/>
      <c r="F282" s="13"/>
      <c r="G282" s="13"/>
      <c r="H282" s="13"/>
      <c r="I282" s="13"/>
      <c r="J282" s="13"/>
      <c r="K282" s="13"/>
      <c r="L282" s="13"/>
      <c r="M282" s="13"/>
      <c r="N282" s="13"/>
      <c r="O282" s="37"/>
    </row>
    <row r="283" spans="2:15" ht="15.75">
      <c r="B283" s="13" t="s">
        <v>25</v>
      </c>
      <c r="C283" s="42">
        <v>2273</v>
      </c>
      <c r="D283" s="13"/>
      <c r="E283" s="15"/>
      <c r="F283" s="13"/>
      <c r="G283" s="13"/>
      <c r="H283" s="13"/>
      <c r="I283" s="13"/>
      <c r="J283" s="13"/>
      <c r="K283" s="13"/>
      <c r="L283" s="13"/>
      <c r="M283" s="13"/>
      <c r="N283" s="13"/>
      <c r="O283" s="37"/>
    </row>
    <row r="284" spans="2:15" ht="15.75">
      <c r="B284" s="13" t="s">
        <v>26</v>
      </c>
      <c r="C284" s="42">
        <v>2274</v>
      </c>
      <c r="D284" s="13"/>
      <c r="E284" s="15"/>
      <c r="F284" s="13"/>
      <c r="G284" s="13"/>
      <c r="H284" s="13"/>
      <c r="I284" s="13"/>
      <c r="J284" s="13"/>
      <c r="K284" s="13"/>
      <c r="L284" s="13"/>
      <c r="M284" s="13"/>
      <c r="N284" s="13"/>
      <c r="O284" s="37"/>
    </row>
    <row r="285" spans="2:15" ht="31.5">
      <c r="B285" s="21" t="s">
        <v>34</v>
      </c>
      <c r="C285" s="42"/>
      <c r="D285" s="13"/>
      <c r="E285" s="15"/>
      <c r="F285" s="13"/>
      <c r="G285" s="13"/>
      <c r="H285" s="13"/>
      <c r="I285" s="13"/>
      <c r="J285" s="13"/>
      <c r="K285" s="13"/>
      <c r="L285" s="13"/>
      <c r="M285" s="13"/>
      <c r="N285" s="13"/>
      <c r="O285" s="37"/>
    </row>
    <row r="286" spans="2:15" ht="78.75">
      <c r="B286" s="31" t="s">
        <v>28</v>
      </c>
      <c r="C286" s="42">
        <v>2282</v>
      </c>
      <c r="D286" s="13"/>
      <c r="E286" s="15"/>
      <c r="F286" s="13"/>
      <c r="G286" s="13"/>
      <c r="H286" s="19"/>
      <c r="I286" s="19"/>
      <c r="J286" s="13"/>
      <c r="K286" s="13"/>
      <c r="L286" s="13"/>
      <c r="M286" s="13"/>
      <c r="N286" s="13"/>
      <c r="O286" s="37"/>
    </row>
    <row r="287" spans="2:15" ht="31.5">
      <c r="B287" s="31" t="s">
        <v>29</v>
      </c>
      <c r="C287" s="42">
        <v>2730</v>
      </c>
      <c r="D287" s="13"/>
      <c r="E287" s="15"/>
      <c r="F287" s="13"/>
      <c r="G287" s="13"/>
      <c r="H287" s="19"/>
      <c r="I287" s="19"/>
      <c r="J287" s="13"/>
      <c r="K287" s="13"/>
      <c r="L287" s="13"/>
      <c r="M287" s="13"/>
      <c r="N287" s="13"/>
      <c r="O287" s="37"/>
    </row>
    <row r="288" spans="2:15" ht="63">
      <c r="B288" s="31" t="s">
        <v>30</v>
      </c>
      <c r="C288" s="42">
        <v>3110</v>
      </c>
      <c r="D288" s="13"/>
      <c r="E288" s="15"/>
      <c r="F288" s="13"/>
      <c r="G288" s="13"/>
      <c r="H288" s="13"/>
      <c r="I288" s="13"/>
      <c r="J288" s="13"/>
      <c r="K288" s="13"/>
      <c r="L288" s="13"/>
      <c r="M288" s="13"/>
      <c r="N288" s="19"/>
      <c r="O288" s="37"/>
    </row>
    <row r="289" spans="2:15" ht="31.5">
      <c r="B289" s="31" t="s">
        <v>31</v>
      </c>
      <c r="C289" s="42">
        <v>3132</v>
      </c>
      <c r="D289" s="13"/>
      <c r="E289" s="15"/>
      <c r="F289" s="13"/>
      <c r="G289" s="13"/>
      <c r="H289" s="13"/>
      <c r="I289" s="13"/>
      <c r="J289" s="13"/>
      <c r="K289" s="13"/>
      <c r="L289" s="13">
        <v>24.1</v>
      </c>
      <c r="M289" s="13">
        <v>24.1</v>
      </c>
      <c r="N289" s="13"/>
      <c r="O289" s="37"/>
    </row>
    <row r="290" spans="2:15" ht="31.5">
      <c r="B290" s="39" t="s">
        <v>35</v>
      </c>
      <c r="C290" s="80">
        <v>3142</v>
      </c>
      <c r="D290" s="28"/>
      <c r="E290" s="44"/>
      <c r="F290" s="44"/>
      <c r="G290" s="44"/>
      <c r="H290" s="28"/>
      <c r="I290" s="28"/>
      <c r="J290" s="28"/>
      <c r="K290" s="28"/>
      <c r="L290" s="28"/>
      <c r="M290" s="28"/>
      <c r="N290" s="64"/>
      <c r="O290" s="37"/>
    </row>
    <row r="291" spans="1:15" ht="15.75">
      <c r="A291" s="1">
        <v>240900</v>
      </c>
      <c r="B291" s="56" t="s">
        <v>33</v>
      </c>
      <c r="C291" s="56"/>
      <c r="D291" s="33"/>
      <c r="E291" s="33"/>
      <c r="F291" s="34"/>
      <c r="G291" s="34"/>
      <c r="H291" s="37"/>
      <c r="I291" s="37"/>
      <c r="J291" s="33">
        <f>J288</f>
        <v>0</v>
      </c>
      <c r="K291" s="33">
        <f>K288</f>
        <v>0</v>
      </c>
      <c r="L291" s="33">
        <f>L288+L289</f>
        <v>24.1</v>
      </c>
      <c r="M291" s="33">
        <f>M288+M289</f>
        <v>24.1</v>
      </c>
      <c r="N291" s="35">
        <f>N288</f>
        <v>0</v>
      </c>
      <c r="O291" s="37"/>
    </row>
    <row r="292" spans="2:15" ht="15.75">
      <c r="B292" s="13" t="s">
        <v>13</v>
      </c>
      <c r="C292" s="14">
        <v>2111</v>
      </c>
      <c r="D292" s="23"/>
      <c r="E292" s="24"/>
      <c r="F292" s="23"/>
      <c r="G292" s="23"/>
      <c r="H292" s="23"/>
      <c r="I292" s="23"/>
      <c r="J292" s="23"/>
      <c r="K292" s="23"/>
      <c r="L292" s="23"/>
      <c r="M292" s="23"/>
      <c r="N292" s="23"/>
      <c r="O292" s="37"/>
    </row>
    <row r="293" spans="2:15" ht="31.5">
      <c r="B293" s="21" t="s">
        <v>14</v>
      </c>
      <c r="C293" s="22">
        <v>2120</v>
      </c>
      <c r="D293" s="43"/>
      <c r="E293" s="59"/>
      <c r="F293" s="43"/>
      <c r="G293" s="43"/>
      <c r="H293" s="43"/>
      <c r="I293" s="43"/>
      <c r="J293" s="43"/>
      <c r="K293" s="43"/>
      <c r="L293" s="43"/>
      <c r="M293" s="43"/>
      <c r="N293" s="43"/>
      <c r="O293" s="37"/>
    </row>
    <row r="294" spans="2:15" ht="31.5">
      <c r="B294" s="31" t="s">
        <v>15</v>
      </c>
      <c r="C294" s="32"/>
      <c r="D294" s="33"/>
      <c r="E294" s="34"/>
      <c r="F294" s="33"/>
      <c r="G294" s="33"/>
      <c r="H294" s="33"/>
      <c r="I294" s="33"/>
      <c r="J294" s="33"/>
      <c r="K294" s="33"/>
      <c r="L294" s="33"/>
      <c r="M294" s="33"/>
      <c r="N294" s="33"/>
      <c r="O294" s="37"/>
    </row>
    <row r="295" spans="2:15" ht="78.75">
      <c r="B295" s="39" t="s">
        <v>16</v>
      </c>
      <c r="C295" s="14">
        <v>2210</v>
      </c>
      <c r="D295" s="23"/>
      <c r="E295" s="24"/>
      <c r="F295" s="23"/>
      <c r="G295" s="23"/>
      <c r="H295" s="23"/>
      <c r="I295" s="23"/>
      <c r="J295" s="23"/>
      <c r="K295" s="23"/>
      <c r="L295" s="23"/>
      <c r="M295" s="23"/>
      <c r="N295" s="23"/>
      <c r="O295" s="37"/>
    </row>
    <row r="296" spans="2:15" ht="47.25">
      <c r="B296" s="31" t="s">
        <v>17</v>
      </c>
      <c r="C296" s="42">
        <v>2220</v>
      </c>
      <c r="D296" s="13"/>
      <c r="E296" s="15"/>
      <c r="F296" s="13"/>
      <c r="G296" s="13"/>
      <c r="H296" s="13"/>
      <c r="I296" s="13"/>
      <c r="J296" s="13"/>
      <c r="K296" s="13"/>
      <c r="L296" s="13"/>
      <c r="M296" s="13"/>
      <c r="N296" s="13"/>
      <c r="O296" s="37"/>
    </row>
    <row r="297" spans="2:15" ht="15.75">
      <c r="B297" s="13" t="s">
        <v>18</v>
      </c>
      <c r="C297" s="42">
        <v>2230</v>
      </c>
      <c r="D297" s="13"/>
      <c r="E297" s="15"/>
      <c r="F297" s="13"/>
      <c r="G297" s="13"/>
      <c r="H297" s="13"/>
      <c r="I297" s="13"/>
      <c r="J297" s="13"/>
      <c r="K297" s="13"/>
      <c r="L297" s="13"/>
      <c r="M297" s="13"/>
      <c r="N297" s="13"/>
      <c r="O297" s="37"/>
    </row>
    <row r="298" spans="2:15" ht="31.5">
      <c r="B298" s="31" t="s">
        <v>19</v>
      </c>
      <c r="C298" s="42">
        <v>2240</v>
      </c>
      <c r="D298" s="13"/>
      <c r="E298" s="15"/>
      <c r="F298" s="13"/>
      <c r="G298" s="13"/>
      <c r="H298" s="13"/>
      <c r="I298" s="13"/>
      <c r="J298" s="13"/>
      <c r="K298" s="13"/>
      <c r="L298" s="13"/>
      <c r="M298" s="13"/>
      <c r="N298" s="13"/>
      <c r="O298" s="37"/>
    </row>
    <row r="299" spans="2:15" ht="15.75">
      <c r="B299" s="13" t="s">
        <v>20</v>
      </c>
      <c r="C299" s="42"/>
      <c r="D299" s="13"/>
      <c r="E299" s="15"/>
      <c r="F299" s="13"/>
      <c r="G299" s="13"/>
      <c r="H299" s="13"/>
      <c r="I299" s="13"/>
      <c r="J299" s="13"/>
      <c r="K299" s="13"/>
      <c r="L299" s="13"/>
      <c r="M299" s="13"/>
      <c r="N299" s="13"/>
      <c r="O299" s="37"/>
    </row>
    <row r="300" spans="2:15" ht="15.75">
      <c r="B300" s="13" t="s">
        <v>21</v>
      </c>
      <c r="C300" s="42">
        <v>2250</v>
      </c>
      <c r="D300" s="13"/>
      <c r="E300" s="15"/>
      <c r="F300" s="13"/>
      <c r="G300" s="13"/>
      <c r="H300" s="13"/>
      <c r="I300" s="13"/>
      <c r="J300" s="13"/>
      <c r="K300" s="13"/>
      <c r="L300" s="13"/>
      <c r="M300" s="13"/>
      <c r="N300" s="13"/>
      <c r="O300" s="37"/>
    </row>
    <row r="301" spans="2:15" ht="31.5">
      <c r="B301" s="46" t="s">
        <v>22</v>
      </c>
      <c r="C301" s="32">
        <v>2270</v>
      </c>
      <c r="D301" s="33"/>
      <c r="E301" s="34"/>
      <c r="F301" s="33"/>
      <c r="G301" s="33"/>
      <c r="H301" s="33"/>
      <c r="I301" s="33"/>
      <c r="J301" s="33"/>
      <c r="K301" s="33"/>
      <c r="L301" s="33"/>
      <c r="M301" s="33"/>
      <c r="N301" s="33"/>
      <c r="O301" s="37"/>
    </row>
    <row r="302" spans="2:15" ht="15.75">
      <c r="B302" s="13" t="s">
        <v>23</v>
      </c>
      <c r="C302" s="42">
        <v>2271</v>
      </c>
      <c r="D302" s="13"/>
      <c r="E302" s="15"/>
      <c r="F302" s="13"/>
      <c r="G302" s="13"/>
      <c r="H302" s="13"/>
      <c r="I302" s="13"/>
      <c r="J302" s="13"/>
      <c r="K302" s="13"/>
      <c r="L302" s="13"/>
      <c r="M302" s="13"/>
      <c r="N302" s="13"/>
      <c r="O302" s="37"/>
    </row>
    <row r="303" spans="2:15" ht="31.5">
      <c r="B303" s="31" t="s">
        <v>24</v>
      </c>
      <c r="C303" s="42">
        <v>2272</v>
      </c>
      <c r="D303" s="13"/>
      <c r="E303" s="15"/>
      <c r="F303" s="13"/>
      <c r="G303" s="13"/>
      <c r="H303" s="13"/>
      <c r="I303" s="13"/>
      <c r="J303" s="13"/>
      <c r="K303" s="13"/>
      <c r="L303" s="13"/>
      <c r="M303" s="13"/>
      <c r="N303" s="13"/>
      <c r="O303" s="37"/>
    </row>
    <row r="304" spans="2:15" ht="15.75">
      <c r="B304" s="13" t="s">
        <v>25</v>
      </c>
      <c r="C304" s="42">
        <v>2273</v>
      </c>
      <c r="D304" s="13"/>
      <c r="E304" s="15"/>
      <c r="F304" s="13"/>
      <c r="G304" s="13"/>
      <c r="H304" s="13"/>
      <c r="I304" s="13"/>
      <c r="J304" s="13"/>
      <c r="K304" s="13"/>
      <c r="L304" s="13"/>
      <c r="M304" s="13"/>
      <c r="N304" s="13"/>
      <c r="O304" s="37"/>
    </row>
    <row r="305" spans="2:15" ht="15.75">
      <c r="B305" s="13" t="s">
        <v>26</v>
      </c>
      <c r="C305" s="42">
        <v>2274</v>
      </c>
      <c r="D305" s="13"/>
      <c r="E305" s="15"/>
      <c r="F305" s="13"/>
      <c r="G305" s="13"/>
      <c r="H305" s="13"/>
      <c r="I305" s="13"/>
      <c r="J305" s="13"/>
      <c r="K305" s="13"/>
      <c r="L305" s="13"/>
      <c r="M305" s="13"/>
      <c r="N305" s="13"/>
      <c r="O305" s="37"/>
    </row>
    <row r="306" spans="2:15" ht="31.5">
      <c r="B306" s="21" t="s">
        <v>34</v>
      </c>
      <c r="C306" s="42"/>
      <c r="D306" s="13"/>
      <c r="E306" s="15"/>
      <c r="F306" s="13"/>
      <c r="G306" s="13"/>
      <c r="H306" s="13"/>
      <c r="I306" s="13"/>
      <c r="J306" s="13"/>
      <c r="K306" s="13"/>
      <c r="L306" s="13"/>
      <c r="M306" s="13"/>
      <c r="N306" s="13"/>
      <c r="O306" s="37"/>
    </row>
    <row r="307" spans="2:15" ht="78.75">
      <c r="B307" s="31" t="s">
        <v>28</v>
      </c>
      <c r="C307" s="42">
        <v>2282</v>
      </c>
      <c r="D307" s="13"/>
      <c r="E307" s="15"/>
      <c r="F307" s="13"/>
      <c r="G307" s="13"/>
      <c r="H307" s="19"/>
      <c r="I307" s="19"/>
      <c r="J307" s="13"/>
      <c r="K307" s="13"/>
      <c r="L307" s="13"/>
      <c r="M307" s="13"/>
      <c r="N307" s="13"/>
      <c r="O307" s="37"/>
    </row>
    <row r="308" spans="2:15" ht="31.5">
      <c r="B308" s="31" t="s">
        <v>29</v>
      </c>
      <c r="C308" s="42">
        <v>2730</v>
      </c>
      <c r="D308" s="13"/>
      <c r="E308" s="15"/>
      <c r="F308" s="13"/>
      <c r="G308" s="13"/>
      <c r="H308" s="19"/>
      <c r="I308" s="19"/>
      <c r="J308" s="13"/>
      <c r="K308" s="13"/>
      <c r="L308" s="13"/>
      <c r="M308" s="13"/>
      <c r="N308" s="13"/>
      <c r="O308" s="37"/>
    </row>
    <row r="309" spans="2:15" ht="63">
      <c r="B309" s="31" t="s">
        <v>30</v>
      </c>
      <c r="C309" s="42">
        <v>3110</v>
      </c>
      <c r="D309" s="13"/>
      <c r="E309" s="15"/>
      <c r="F309" s="13"/>
      <c r="G309" s="13"/>
      <c r="H309" s="13"/>
      <c r="I309" s="13"/>
      <c r="J309" s="13"/>
      <c r="K309" s="13"/>
      <c r="L309" s="13"/>
      <c r="M309" s="13"/>
      <c r="N309" s="19"/>
      <c r="O309" s="37"/>
    </row>
    <row r="310" spans="2:15" ht="31.5">
      <c r="B310" s="31" t="s">
        <v>31</v>
      </c>
      <c r="C310" s="42">
        <v>3132</v>
      </c>
      <c r="D310" s="13"/>
      <c r="E310" s="15"/>
      <c r="F310" s="13"/>
      <c r="G310" s="13"/>
      <c r="H310" s="13"/>
      <c r="I310" s="13"/>
      <c r="J310" s="13"/>
      <c r="K310" s="13"/>
      <c r="L310" s="13"/>
      <c r="M310" s="13"/>
      <c r="N310" s="19"/>
      <c r="O310" s="37"/>
    </row>
    <row r="311" spans="2:15" ht="31.5">
      <c r="B311" s="39" t="s">
        <v>35</v>
      </c>
      <c r="C311" s="80">
        <v>3220</v>
      </c>
      <c r="D311" s="28"/>
      <c r="E311" s="44"/>
      <c r="F311" s="44"/>
      <c r="G311" s="44"/>
      <c r="H311" s="28"/>
      <c r="I311" s="28"/>
      <c r="J311" s="28"/>
      <c r="K311" s="28"/>
      <c r="L311" s="28"/>
      <c r="M311" s="28"/>
      <c r="N311" s="19"/>
      <c r="O311" s="37"/>
    </row>
    <row r="312" spans="1:15" ht="15.75">
      <c r="A312" s="1">
        <v>250324</v>
      </c>
      <c r="B312" s="56" t="s">
        <v>33</v>
      </c>
      <c r="C312" s="56"/>
      <c r="D312" s="33"/>
      <c r="E312" s="33"/>
      <c r="F312" s="34"/>
      <c r="G312" s="34"/>
      <c r="H312" s="37"/>
      <c r="I312" s="37"/>
      <c r="J312" s="33">
        <f>J311</f>
        <v>0</v>
      </c>
      <c r="K312" s="33">
        <f>K311</f>
        <v>0</v>
      </c>
      <c r="L312" s="33">
        <f>L311</f>
        <v>0</v>
      </c>
      <c r="M312" s="33">
        <f>M311</f>
        <v>0</v>
      </c>
      <c r="N312" s="35">
        <f>N309</f>
        <v>0</v>
      </c>
      <c r="O312" s="37">
        <v>0</v>
      </c>
    </row>
  </sheetData>
  <sheetProtection selectLockedCells="1" selectUnlockedCells="1"/>
  <mergeCells count="33">
    <mergeCell ref="A1:O1"/>
    <mergeCell ref="A3:A4"/>
    <mergeCell ref="B3:B4"/>
    <mergeCell ref="C3:C4"/>
    <mergeCell ref="D3:I3"/>
    <mergeCell ref="J3:O3"/>
    <mergeCell ref="A5:A26"/>
    <mergeCell ref="B26:C26"/>
    <mergeCell ref="A27:A46"/>
    <mergeCell ref="B46:C46"/>
    <mergeCell ref="A47:A66"/>
    <mergeCell ref="B66:C66"/>
    <mergeCell ref="A67:A86"/>
    <mergeCell ref="A87:A107"/>
    <mergeCell ref="B107:C107"/>
    <mergeCell ref="A108:A127"/>
    <mergeCell ref="B127:C127"/>
    <mergeCell ref="A128:A147"/>
    <mergeCell ref="B147:C147"/>
    <mergeCell ref="A148:A167"/>
    <mergeCell ref="B167:C167"/>
    <mergeCell ref="A168:A187"/>
    <mergeCell ref="B187:C187"/>
    <mergeCell ref="A188:A207"/>
    <mergeCell ref="B207:C207"/>
    <mergeCell ref="A208:A227"/>
    <mergeCell ref="B227:C227"/>
    <mergeCell ref="A228:A248"/>
    <mergeCell ref="B248:C248"/>
    <mergeCell ref="A249:A270"/>
    <mergeCell ref="B270:C270"/>
    <mergeCell ref="B291:C291"/>
    <mergeCell ref="B312:C312"/>
  </mergeCells>
  <printOptions/>
  <pageMargins left="0.7479166666666667" right="0.7479166666666667" top="0.32708333333333334" bottom="0.09097222222222222" header="0.5118055555555555" footer="0.5118055555555555"/>
  <pageSetup horizontalDpi="300" verticalDpi="300" orientation="landscape" paperSize="9" scale="59"/>
  <rowBreaks count="14" manualBreakCount="14">
    <brk id="26" max="255" man="1"/>
    <brk id="46" max="255" man="1"/>
    <brk id="66" max="255" man="1"/>
    <brk id="86" max="255" man="1"/>
    <brk id="107" max="255" man="1"/>
    <brk id="127" max="255" man="1"/>
    <brk id="147" max="255" man="1"/>
    <brk id="167" max="255" man="1"/>
    <brk id="187" max="255" man="1"/>
    <brk id="207" max="255" man="1"/>
    <brk id="227" max="255" man="1"/>
    <brk id="248" max="255" man="1"/>
    <brk id="270" max="255" man="1"/>
    <brk id="29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6" sqref="A16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2016-01-26T06:55:28Z</cp:lastPrinted>
  <dcterms:modified xsi:type="dcterms:W3CDTF">2016-03-15T13:22:29Z</dcterms:modified>
  <cp:category/>
  <cp:version/>
  <cp:contentType/>
  <cp:contentStatus/>
  <cp:revision>1</cp:revision>
</cp:coreProperties>
</file>