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7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5" i="1" l="1"/>
  <c r="D11" i="1"/>
  <c r="D12" i="1"/>
  <c r="D13" i="1"/>
  <c r="D14" i="1"/>
  <c r="D15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C10" i="1"/>
  <c r="D10" i="1" s="1"/>
  <c r="C16" i="1"/>
  <c r="D16" i="1" s="1"/>
  <c r="C20" i="1"/>
  <c r="D20" i="1" s="1"/>
  <c r="C9" i="1" l="1"/>
  <c r="C70" i="1" l="1"/>
  <c r="D9" i="1"/>
  <c r="C74" i="1" l="1"/>
  <c r="D74" i="1" s="1"/>
  <c r="D70" i="1"/>
  <c r="C72" i="1"/>
  <c r="D72" i="1" s="1"/>
  <c r="C73" i="1"/>
  <c r="D73" i="1" s="1"/>
  <c r="C76" i="1" l="1"/>
  <c r="C77" i="1"/>
  <c r="C78" i="1"/>
  <c r="C82" i="1" l="1"/>
  <c r="D82" i="1" s="1"/>
  <c r="D78" i="1"/>
  <c r="C81" i="1"/>
  <c r="D81" i="1" s="1"/>
  <c r="D77" i="1"/>
  <c r="C85" i="1"/>
  <c r="D85" i="1" s="1"/>
  <c r="E85" i="1" s="1"/>
  <c r="C80" i="1"/>
  <c r="D80" i="1" s="1"/>
  <c r="D76" i="1"/>
  <c r="C86" i="1" l="1"/>
  <c r="D86" i="1" s="1"/>
  <c r="E86" i="1" s="1"/>
  <c r="C84" i="1"/>
  <c r="D84" i="1" s="1"/>
  <c r="E84" i="1" s="1"/>
</calcChain>
</file>

<file path=xl/sharedStrings.xml><?xml version="1.0" encoding="utf-8"?>
<sst xmlns="http://schemas.openxmlformats.org/spreadsheetml/2006/main" count="89" uniqueCount="83">
  <si>
    <t>Статті витрат</t>
  </si>
  <si>
    <t>1. Прямі матеріальні витрати, всього, у тому числі:</t>
  </si>
  <si>
    <t>витрати на паливно-енергетичні ресурси</t>
  </si>
  <si>
    <t>витрати на матеріали</t>
  </si>
  <si>
    <t>витрати на запасні частини</t>
  </si>
  <si>
    <t>витрати на куповані комплектувальні вироби</t>
  </si>
  <si>
    <t>витрати на напівфабрикати та інші матеріальні ресурси</t>
  </si>
  <si>
    <t>2. Прямі витрати з оплати праці, всього, у тому числі:</t>
  </si>
  <si>
    <t>основна заробітна плата виробничого персоналу</t>
  </si>
  <si>
    <t>додаткова заробітна плата виробничого персоналу</t>
  </si>
  <si>
    <t>інші гарантійні, заохочувальні та компенсаційні виплати виробничому персоналу</t>
  </si>
  <si>
    <t>3. Інші прямі витрати, всього, у тому числі:</t>
  </si>
  <si>
    <t>внески на загальнообов'язкове державне соціальне страхування виробничого персоналу</t>
  </si>
  <si>
    <t>амортизація основних виробничих засобів</t>
  </si>
  <si>
    <t>амортизація інших необоротних матеріальних і нематеріальних активів виробничого призначення</t>
  </si>
  <si>
    <t>інші виробничі витрати (розшифрувати)</t>
  </si>
  <si>
    <t>4. Загальновиробничі витрати, всього, у тому числі:</t>
  </si>
  <si>
    <t>4.1. Витрати, пов'язані з управлінням виробництва, всього, у тому числі:</t>
  </si>
  <si>
    <t>основна заробітна плата</t>
  </si>
  <si>
    <t>додаткова заробітна плата</t>
  </si>
  <si>
    <t>гарантійні та компенсаційні виплати</t>
  </si>
  <si>
    <t>внески на загальнообов'язкове державне страхування</t>
  </si>
  <si>
    <t>оплата службових відряджень</t>
  </si>
  <si>
    <t>витрати з підготовки та перепідготовки кадрів</t>
  </si>
  <si>
    <t>4.2. Витрати, пов'язані з утриманням основних засобів та інших необоротних активів, всього, у тому числі:</t>
  </si>
  <si>
    <t>експлуатація основних засобів та інших необоротних активів</t>
  </si>
  <si>
    <t>ремонт основних засобів та інших необоротних активів</t>
  </si>
  <si>
    <t>страхування основних засобів та інших необоротних активів</t>
  </si>
  <si>
    <t>оренда основних засобів та інших необоротних активів</t>
  </si>
  <si>
    <t>утримання санітарних зон</t>
  </si>
  <si>
    <t>оплата послуг інших спеціалізованих підприємств</t>
  </si>
  <si>
    <t>освоєння нових потужностей та проведення планових перевірок стану обладнання, виконання регламентних робіт</t>
  </si>
  <si>
    <t>4.3. Витрати на опалення, освітлення, дезінфекцію, дератизацію виробничих приміщень, інші витрати на експлуатацію виробничих приміщень</t>
  </si>
  <si>
    <t>4.4. Обслуговування виробничого процесу та інших допоміжних виробництв</t>
  </si>
  <si>
    <t>4.5. Охорона навколишнього середовища</t>
  </si>
  <si>
    <t>4.6. Удосконалення технології та виробництва</t>
  </si>
  <si>
    <t>4.7. Амортизація основних засобів, інших необоротних матеріальних та нематеріальних активів загальновиробничого призначення</t>
  </si>
  <si>
    <t>4.8. Податки та збори (обов'язкові платежі)</t>
  </si>
  <si>
    <t>4.9. Інші загальновиробничі витрати (розшифрувати)</t>
  </si>
  <si>
    <t>утримання апарату управління та персоналу (основна та додаткова заробітна плата, гарантійні та компенсаційні виплати, внески на загальнообов'язкове державне соціальне страхування, оплата службових відряджень, виплата з підготовки та перепідготовки кадрів)</t>
  </si>
  <si>
    <t>амортизація основних засобів, інших необоротних матеріальних та нематеріальних активів адміністративного призначення</t>
  </si>
  <si>
    <t>утримання основних засобів, інших необоротних матеріальних і нематеріальних активів</t>
  </si>
  <si>
    <t>оплата професійних послуг (юридичних, аудиторських)</t>
  </si>
  <si>
    <t>оплата послуг зв'язку</t>
  </si>
  <si>
    <t>оплата розрахунково-касового обслуговування, послуг банків</t>
  </si>
  <si>
    <t>оплата податків і зборів, крім включених до виробничої собівартості</t>
  </si>
  <si>
    <t>інші витрати (канцелярські витрати, використання МШП, спори в судах, передплата періодичних видань тощо)</t>
  </si>
  <si>
    <t>інші адміністративні витрати (розшифрувати)</t>
  </si>
  <si>
    <t>6. Витрати зі збуту послуг, всього, у тому числі:</t>
  </si>
  <si>
    <t>оплата праці та сплата внесків на загальнообов'язкове державне соціальне страхування, оплата службових відряджень</t>
  </si>
  <si>
    <t>оплата інформаційних послуг</t>
  </si>
  <si>
    <t>витрати на виготовлення розрахункових документів</t>
  </si>
  <si>
    <t>амортизація основних засобів, пов'язаних зі збутом послуг</t>
  </si>
  <si>
    <t>інші витрати зі збуту (розшифрувати)</t>
  </si>
  <si>
    <t>7. Інші витрати з операційної діяльності, всього</t>
  </si>
  <si>
    <t>8. Фінансові витрати всього, у тому числі:</t>
  </si>
  <si>
    <t>витрати на відсотки зі сплати за кредитами</t>
  </si>
  <si>
    <t>витрати за договором фінансового лізингу (оренди)</t>
  </si>
  <si>
    <t>витрати, пов'язані із запозиченнями для цілей інвестиційної діяльності</t>
  </si>
  <si>
    <t>інші фінансові витрати</t>
  </si>
  <si>
    <t>КАЛЬКУЛЯЦІЯ РОЗРАХУНКУ</t>
  </si>
  <si>
    <t>Всього виробнича собівартість у т.ч.</t>
  </si>
  <si>
    <t>5. Адміністративні витрати, всього,  15% від виробничої вартості</t>
  </si>
  <si>
    <t xml:space="preserve">9. Всього повна собівартість </t>
  </si>
  <si>
    <t>Рентабельность усього</t>
  </si>
  <si>
    <t>бюджет 12%</t>
  </si>
  <si>
    <t>інші 15%</t>
  </si>
  <si>
    <t>населення 10%</t>
  </si>
  <si>
    <t>Всього з рентабельністю</t>
  </si>
  <si>
    <t>ПДВ</t>
  </si>
  <si>
    <t xml:space="preserve">населення </t>
  </si>
  <si>
    <t xml:space="preserve">бюджет </t>
  </si>
  <si>
    <t xml:space="preserve">інші </t>
  </si>
  <si>
    <t>ВСЬОГО</t>
  </si>
  <si>
    <t xml:space="preserve">Плановані витрати </t>
  </si>
  <si>
    <t>всього (грн./рік)</t>
  </si>
  <si>
    <t>грн/м3</t>
  </si>
  <si>
    <t>3,6 м3 бочка грн</t>
  </si>
  <si>
    <t>Затверджую</t>
  </si>
  <si>
    <t>Начальник СМКП "Водоканал" Капаций С.В.</t>
  </si>
  <si>
    <t xml:space="preserve">Економіст                                                                        </t>
  </si>
  <si>
    <t>І.І. Банная</t>
  </si>
  <si>
    <t>економічно обгрунтованих планових витрат, які включаються до тарифу на послуги з вивозу рідких побутових відходів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</si>
</sst>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2" fillId="0" borderId="3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1"/>
  <sheetViews>
    <sheetView tabSelected="1" workbookViewId="0">
      <selection activeCell="G7" sqref="G7"/>
    </sheetView>
  </sheetViews>
  <sheetFormatPr defaultRowHeight="15" x14ac:dyDescent="0.25"/>
  <cols>
    <col min="1" max="1" width="9.140625" style="1"/>
    <col min="2" max="2" width="50.140625" style="1" customWidth="1"/>
    <col min="3" max="3" width="10.5703125" style="7" customWidth="1"/>
    <col min="4" max="4" width="9.7109375" style="1" customWidth="1"/>
    <col min="5" max="5" width="11.5703125" style="1" customWidth="1"/>
    <col min="6" max="16384" width="9.140625" style="1"/>
  </cols>
  <sheetData>
    <row r="1" spans="2:6" x14ac:dyDescent="0.25">
      <c r="C1" s="2" t="s">
        <v>78</v>
      </c>
    </row>
    <row r="2" spans="2:6" ht="31.5" customHeight="1" x14ac:dyDescent="0.25">
      <c r="C2" s="17" t="s">
        <v>79</v>
      </c>
      <c r="D2" s="17"/>
      <c r="E2" s="17"/>
      <c r="F2" s="25"/>
    </row>
    <row r="4" spans="2:6" ht="18.75" x14ac:dyDescent="0.3">
      <c r="B4" s="18" t="s">
        <v>60</v>
      </c>
      <c r="C4" s="18"/>
      <c r="D4" s="18"/>
    </row>
    <row r="5" spans="2:6" ht="38.25" customHeight="1" x14ac:dyDescent="0.3">
      <c r="B5" s="24" t="s">
        <v>82</v>
      </c>
      <c r="C5" s="24"/>
      <c r="D5" s="24"/>
      <c r="E5" s="24"/>
    </row>
    <row r="7" spans="2:6" s="3" customFormat="1" ht="18.75" customHeight="1" x14ac:dyDescent="0.25">
      <c r="B7" s="19" t="s">
        <v>0</v>
      </c>
      <c r="C7" s="21" t="s">
        <v>74</v>
      </c>
      <c r="D7" s="22"/>
      <c r="E7" s="23"/>
    </row>
    <row r="8" spans="2:6" s="3" customFormat="1" ht="29.25" customHeight="1" x14ac:dyDescent="0.25">
      <c r="B8" s="20"/>
      <c r="C8" s="8" t="s">
        <v>75</v>
      </c>
      <c r="D8" s="4" t="s">
        <v>76</v>
      </c>
      <c r="E8" s="4" t="s">
        <v>77</v>
      </c>
    </row>
    <row r="9" spans="2:6" s="3" customFormat="1" x14ac:dyDescent="0.25">
      <c r="B9" s="11" t="s">
        <v>61</v>
      </c>
      <c r="C9" s="8">
        <f>SUM(C10,C16,C20)</f>
        <v>18241.37</v>
      </c>
      <c r="D9" s="12">
        <f>C9/500</f>
        <v>36.48274</v>
      </c>
      <c r="E9" s="14"/>
    </row>
    <row r="10" spans="2:6" x14ac:dyDescent="0.25">
      <c r="B10" s="5" t="s">
        <v>1</v>
      </c>
      <c r="C10" s="9">
        <f>SUM(C11:C15)</f>
        <v>11081.74</v>
      </c>
      <c r="D10" s="12">
        <f t="shared" ref="D10:D73" si="0">C10/500</f>
        <v>22.16348</v>
      </c>
      <c r="E10" s="5"/>
    </row>
    <row r="11" spans="2:6" x14ac:dyDescent="0.25">
      <c r="B11" s="6" t="s">
        <v>2</v>
      </c>
      <c r="C11" s="10">
        <v>10300.06</v>
      </c>
      <c r="D11" s="12">
        <f t="shared" si="0"/>
        <v>20.60012</v>
      </c>
      <c r="E11" s="5"/>
    </row>
    <row r="12" spans="2:6" x14ac:dyDescent="0.25">
      <c r="B12" s="6" t="s">
        <v>3</v>
      </c>
      <c r="C12" s="10">
        <v>0</v>
      </c>
      <c r="D12" s="12">
        <f t="shared" si="0"/>
        <v>0</v>
      </c>
      <c r="E12" s="5"/>
    </row>
    <row r="13" spans="2:6" x14ac:dyDescent="0.25">
      <c r="B13" s="6" t="s">
        <v>4</v>
      </c>
      <c r="C13" s="10">
        <v>781.68</v>
      </c>
      <c r="D13" s="12">
        <f t="shared" si="0"/>
        <v>1.5633599999999999</v>
      </c>
      <c r="E13" s="5"/>
    </row>
    <row r="14" spans="2:6" x14ac:dyDescent="0.25">
      <c r="B14" s="6" t="s">
        <v>5</v>
      </c>
      <c r="C14" s="10">
        <v>0</v>
      </c>
      <c r="D14" s="12">
        <f t="shared" si="0"/>
        <v>0</v>
      </c>
      <c r="E14" s="5"/>
    </row>
    <row r="15" spans="2:6" ht="16.5" customHeight="1" x14ac:dyDescent="0.25">
      <c r="B15" s="6" t="s">
        <v>6</v>
      </c>
      <c r="C15" s="10">
        <v>0</v>
      </c>
      <c r="D15" s="12">
        <f t="shared" si="0"/>
        <v>0</v>
      </c>
      <c r="E15" s="5"/>
    </row>
    <row r="16" spans="2:6" x14ac:dyDescent="0.25">
      <c r="B16" s="6" t="s">
        <v>7</v>
      </c>
      <c r="C16" s="10">
        <f>SUM(C17:C19)</f>
        <v>5165.9799999999996</v>
      </c>
      <c r="D16" s="12">
        <f t="shared" si="0"/>
        <v>10.331959999999999</v>
      </c>
      <c r="E16" s="5"/>
    </row>
    <row r="17" spans="2:5" x14ac:dyDescent="0.25">
      <c r="B17" s="6" t="s">
        <v>8</v>
      </c>
      <c r="C17" s="10">
        <v>3332.64</v>
      </c>
      <c r="D17" s="12">
        <f t="shared" si="0"/>
        <v>6.6652800000000001</v>
      </c>
      <c r="E17" s="5"/>
    </row>
    <row r="18" spans="2:5" x14ac:dyDescent="0.25">
      <c r="B18" s="6" t="s">
        <v>9</v>
      </c>
      <c r="C18" s="10">
        <v>1833.34</v>
      </c>
      <c r="D18" s="12">
        <f t="shared" si="0"/>
        <v>3.6666799999999999</v>
      </c>
      <c r="E18" s="5"/>
    </row>
    <row r="19" spans="2:5" ht="30" x14ac:dyDescent="0.25">
      <c r="B19" s="6" t="s">
        <v>10</v>
      </c>
      <c r="C19" s="10"/>
      <c r="D19" s="12">
        <f t="shared" si="0"/>
        <v>0</v>
      </c>
      <c r="E19" s="5"/>
    </row>
    <row r="20" spans="2:5" x14ac:dyDescent="0.25">
      <c r="B20" s="6" t="s">
        <v>11</v>
      </c>
      <c r="C20" s="10">
        <f>SUM(C21:C24)</f>
        <v>1993.6499999999999</v>
      </c>
      <c r="D20" s="12">
        <f t="shared" si="0"/>
        <v>3.9872999999999998</v>
      </c>
      <c r="E20" s="5"/>
    </row>
    <row r="21" spans="2:5" ht="30" x14ac:dyDescent="0.25">
      <c r="B21" s="6" t="s">
        <v>12</v>
      </c>
      <c r="C21" s="10">
        <v>1907.98</v>
      </c>
      <c r="D21" s="12">
        <f t="shared" si="0"/>
        <v>3.81596</v>
      </c>
      <c r="E21" s="5"/>
    </row>
    <row r="22" spans="2:5" x14ac:dyDescent="0.25">
      <c r="B22" s="6" t="s">
        <v>13</v>
      </c>
      <c r="C22" s="10">
        <v>45.12</v>
      </c>
      <c r="D22" s="12">
        <f t="shared" si="0"/>
        <v>9.0240000000000001E-2</v>
      </c>
      <c r="E22" s="5"/>
    </row>
    <row r="23" spans="2:5" ht="30" x14ac:dyDescent="0.25">
      <c r="B23" s="6" t="s">
        <v>14</v>
      </c>
      <c r="C23" s="10"/>
      <c r="D23" s="12">
        <f t="shared" si="0"/>
        <v>0</v>
      </c>
      <c r="E23" s="5"/>
    </row>
    <row r="24" spans="2:5" x14ac:dyDescent="0.25">
      <c r="B24" s="6" t="s">
        <v>15</v>
      </c>
      <c r="C24" s="10">
        <v>40.549999999999997</v>
      </c>
      <c r="D24" s="12">
        <f t="shared" si="0"/>
        <v>8.1099999999999992E-2</v>
      </c>
      <c r="E24" s="5"/>
    </row>
    <row r="25" spans="2:5" hidden="1" x14ac:dyDescent="0.25">
      <c r="B25" s="6" t="s">
        <v>16</v>
      </c>
      <c r="C25" s="10"/>
      <c r="D25" s="12">
        <f t="shared" si="0"/>
        <v>0</v>
      </c>
      <c r="E25" s="5"/>
    </row>
    <row r="26" spans="2:5" ht="30" hidden="1" x14ac:dyDescent="0.25">
      <c r="B26" s="6" t="s">
        <v>17</v>
      </c>
      <c r="C26" s="10"/>
      <c r="D26" s="12">
        <f t="shared" si="0"/>
        <v>0</v>
      </c>
      <c r="E26" s="5"/>
    </row>
    <row r="27" spans="2:5" hidden="1" x14ac:dyDescent="0.25">
      <c r="B27" s="6" t="s">
        <v>18</v>
      </c>
      <c r="C27" s="10"/>
      <c r="D27" s="12">
        <f t="shared" si="0"/>
        <v>0</v>
      </c>
      <c r="E27" s="5"/>
    </row>
    <row r="28" spans="2:5" hidden="1" x14ac:dyDescent="0.25">
      <c r="B28" s="6" t="s">
        <v>19</v>
      </c>
      <c r="C28" s="10"/>
      <c r="D28" s="12">
        <f t="shared" si="0"/>
        <v>0</v>
      </c>
      <c r="E28" s="5"/>
    </row>
    <row r="29" spans="2:5" hidden="1" x14ac:dyDescent="0.25">
      <c r="B29" s="6" t="s">
        <v>20</v>
      </c>
      <c r="C29" s="10"/>
      <c r="D29" s="12">
        <f t="shared" si="0"/>
        <v>0</v>
      </c>
      <c r="E29" s="5"/>
    </row>
    <row r="30" spans="2:5" ht="30" hidden="1" x14ac:dyDescent="0.25">
      <c r="B30" s="6" t="s">
        <v>21</v>
      </c>
      <c r="C30" s="10"/>
      <c r="D30" s="12">
        <f t="shared" si="0"/>
        <v>0</v>
      </c>
      <c r="E30" s="5"/>
    </row>
    <row r="31" spans="2:5" hidden="1" x14ac:dyDescent="0.25">
      <c r="B31" s="6" t="s">
        <v>22</v>
      </c>
      <c r="C31" s="10"/>
      <c r="D31" s="12">
        <f t="shared" si="0"/>
        <v>0</v>
      </c>
      <c r="E31" s="5"/>
    </row>
    <row r="32" spans="2:5" hidden="1" x14ac:dyDescent="0.25">
      <c r="B32" s="6" t="s">
        <v>23</v>
      </c>
      <c r="C32" s="10"/>
      <c r="D32" s="12">
        <f t="shared" si="0"/>
        <v>0</v>
      </c>
      <c r="E32" s="5"/>
    </row>
    <row r="33" spans="2:5" ht="45" hidden="1" x14ac:dyDescent="0.25">
      <c r="B33" s="6" t="s">
        <v>24</v>
      </c>
      <c r="C33" s="10"/>
      <c r="D33" s="12">
        <f t="shared" si="0"/>
        <v>0</v>
      </c>
      <c r="E33" s="5"/>
    </row>
    <row r="34" spans="2:5" ht="30" hidden="1" x14ac:dyDescent="0.25">
      <c r="B34" s="6" t="s">
        <v>25</v>
      </c>
      <c r="C34" s="10"/>
      <c r="D34" s="12">
        <f t="shared" si="0"/>
        <v>0</v>
      </c>
      <c r="E34" s="5"/>
    </row>
    <row r="35" spans="2:5" ht="30" hidden="1" x14ac:dyDescent="0.25">
      <c r="B35" s="6" t="s">
        <v>26</v>
      </c>
      <c r="C35" s="10"/>
      <c r="D35" s="12">
        <f t="shared" si="0"/>
        <v>0</v>
      </c>
      <c r="E35" s="5"/>
    </row>
    <row r="36" spans="2:5" ht="30" hidden="1" x14ac:dyDescent="0.25">
      <c r="B36" s="6" t="s">
        <v>27</v>
      </c>
      <c r="C36" s="10"/>
      <c r="D36" s="12">
        <f t="shared" si="0"/>
        <v>0</v>
      </c>
      <c r="E36" s="5"/>
    </row>
    <row r="37" spans="2:5" ht="30" hidden="1" x14ac:dyDescent="0.25">
      <c r="B37" s="6" t="s">
        <v>28</v>
      </c>
      <c r="C37" s="10"/>
      <c r="D37" s="12">
        <f t="shared" si="0"/>
        <v>0</v>
      </c>
      <c r="E37" s="5"/>
    </row>
    <row r="38" spans="2:5" hidden="1" x14ac:dyDescent="0.25">
      <c r="B38" s="6" t="s">
        <v>29</v>
      </c>
      <c r="C38" s="10"/>
      <c r="D38" s="12">
        <f t="shared" si="0"/>
        <v>0</v>
      </c>
      <c r="E38" s="5"/>
    </row>
    <row r="39" spans="2:5" hidden="1" x14ac:dyDescent="0.25">
      <c r="B39" s="6" t="s">
        <v>30</v>
      </c>
      <c r="C39" s="10"/>
      <c r="D39" s="12">
        <f t="shared" si="0"/>
        <v>0</v>
      </c>
      <c r="E39" s="5"/>
    </row>
    <row r="40" spans="2:5" ht="45" hidden="1" x14ac:dyDescent="0.25">
      <c r="B40" s="6" t="s">
        <v>31</v>
      </c>
      <c r="C40" s="10"/>
      <c r="D40" s="12">
        <f t="shared" si="0"/>
        <v>0</v>
      </c>
      <c r="E40" s="5"/>
    </row>
    <row r="41" spans="2:5" ht="45" hidden="1" x14ac:dyDescent="0.25">
      <c r="B41" s="6" t="s">
        <v>32</v>
      </c>
      <c r="C41" s="10"/>
      <c r="D41" s="12">
        <f t="shared" si="0"/>
        <v>0</v>
      </c>
      <c r="E41" s="5"/>
    </row>
    <row r="42" spans="2:5" ht="30" hidden="1" x14ac:dyDescent="0.25">
      <c r="B42" s="6" t="s">
        <v>33</v>
      </c>
      <c r="C42" s="10"/>
      <c r="D42" s="12">
        <f t="shared" si="0"/>
        <v>0</v>
      </c>
      <c r="E42" s="5"/>
    </row>
    <row r="43" spans="2:5" hidden="1" x14ac:dyDescent="0.25">
      <c r="B43" s="6" t="s">
        <v>34</v>
      </c>
      <c r="C43" s="10"/>
      <c r="D43" s="12">
        <f t="shared" si="0"/>
        <v>0</v>
      </c>
      <c r="E43" s="5"/>
    </row>
    <row r="44" spans="2:5" hidden="1" x14ac:dyDescent="0.25">
      <c r="B44" s="6" t="s">
        <v>35</v>
      </c>
      <c r="C44" s="10"/>
      <c r="D44" s="12">
        <f t="shared" si="0"/>
        <v>0</v>
      </c>
      <c r="E44" s="5"/>
    </row>
    <row r="45" spans="2:5" ht="45" hidden="1" x14ac:dyDescent="0.25">
      <c r="B45" s="6" t="s">
        <v>36</v>
      </c>
      <c r="C45" s="10"/>
      <c r="D45" s="12">
        <f t="shared" si="0"/>
        <v>0</v>
      </c>
      <c r="E45" s="5"/>
    </row>
    <row r="46" spans="2:5" hidden="1" x14ac:dyDescent="0.25">
      <c r="B46" s="6" t="s">
        <v>37</v>
      </c>
      <c r="C46" s="10"/>
      <c r="D46" s="12">
        <f t="shared" si="0"/>
        <v>0</v>
      </c>
      <c r="E46" s="5"/>
    </row>
    <row r="47" spans="2:5" hidden="1" x14ac:dyDescent="0.25">
      <c r="B47" s="6" t="s">
        <v>38</v>
      </c>
      <c r="C47" s="10"/>
      <c r="D47" s="12">
        <f t="shared" si="0"/>
        <v>0</v>
      </c>
      <c r="E47" s="5"/>
    </row>
    <row r="48" spans="2:5" ht="30" x14ac:dyDescent="0.25">
      <c r="B48" s="6" t="s">
        <v>62</v>
      </c>
      <c r="C48" s="10">
        <v>2736.49</v>
      </c>
      <c r="D48" s="12">
        <f t="shared" si="0"/>
        <v>5.4729799999999997</v>
      </c>
      <c r="E48" s="5"/>
    </row>
    <row r="49" spans="2:5" ht="90" hidden="1" x14ac:dyDescent="0.25">
      <c r="B49" s="6" t="s">
        <v>39</v>
      </c>
      <c r="C49" s="10"/>
      <c r="D49" s="12">
        <f t="shared" si="0"/>
        <v>0</v>
      </c>
      <c r="E49" s="5"/>
    </row>
    <row r="50" spans="2:5" ht="45" hidden="1" x14ac:dyDescent="0.25">
      <c r="B50" s="6" t="s">
        <v>40</v>
      </c>
      <c r="C50" s="10"/>
      <c r="D50" s="12">
        <f t="shared" si="0"/>
        <v>0</v>
      </c>
      <c r="E50" s="5"/>
    </row>
    <row r="51" spans="2:5" ht="30" hidden="1" x14ac:dyDescent="0.25">
      <c r="B51" s="6" t="s">
        <v>41</v>
      </c>
      <c r="C51" s="10"/>
      <c r="D51" s="12">
        <f t="shared" si="0"/>
        <v>0</v>
      </c>
      <c r="E51" s="5"/>
    </row>
    <row r="52" spans="2:5" ht="30" hidden="1" x14ac:dyDescent="0.25">
      <c r="B52" s="6" t="s">
        <v>42</v>
      </c>
      <c r="C52" s="10"/>
      <c r="D52" s="12">
        <f t="shared" si="0"/>
        <v>0</v>
      </c>
      <c r="E52" s="5"/>
    </row>
    <row r="53" spans="2:5" hidden="1" x14ac:dyDescent="0.25">
      <c r="B53" s="6" t="s">
        <v>43</v>
      </c>
      <c r="C53" s="10"/>
      <c r="D53" s="12">
        <f t="shared" si="0"/>
        <v>0</v>
      </c>
      <c r="E53" s="5"/>
    </row>
    <row r="54" spans="2:5" ht="30" hidden="1" x14ac:dyDescent="0.25">
      <c r="B54" s="6" t="s">
        <v>44</v>
      </c>
      <c r="C54" s="10"/>
      <c r="D54" s="12">
        <f t="shared" si="0"/>
        <v>0</v>
      </c>
      <c r="E54" s="5"/>
    </row>
    <row r="55" spans="2:5" ht="30" hidden="1" x14ac:dyDescent="0.25">
      <c r="B55" s="6" t="s">
        <v>45</v>
      </c>
      <c r="C55" s="10"/>
      <c r="D55" s="12">
        <f t="shared" si="0"/>
        <v>0</v>
      </c>
      <c r="E55" s="5"/>
    </row>
    <row r="56" spans="2:5" ht="45" hidden="1" x14ac:dyDescent="0.25">
      <c r="B56" s="6" t="s">
        <v>46</v>
      </c>
      <c r="C56" s="10"/>
      <c r="D56" s="12">
        <f t="shared" si="0"/>
        <v>0</v>
      </c>
      <c r="E56" s="5"/>
    </row>
    <row r="57" spans="2:5" hidden="1" x14ac:dyDescent="0.25">
      <c r="B57" s="6" t="s">
        <v>47</v>
      </c>
      <c r="C57" s="10"/>
      <c r="D57" s="12">
        <f t="shared" si="0"/>
        <v>0</v>
      </c>
      <c r="E57" s="5"/>
    </row>
    <row r="58" spans="2:5" x14ac:dyDescent="0.25">
      <c r="B58" s="6" t="s">
        <v>48</v>
      </c>
      <c r="C58" s="10"/>
      <c r="D58" s="12">
        <f t="shared" si="0"/>
        <v>0</v>
      </c>
      <c r="E58" s="5"/>
    </row>
    <row r="59" spans="2:5" ht="45" hidden="1" x14ac:dyDescent="0.25">
      <c r="B59" s="6" t="s">
        <v>49</v>
      </c>
      <c r="C59" s="10"/>
      <c r="D59" s="12">
        <f t="shared" si="0"/>
        <v>0</v>
      </c>
      <c r="E59" s="5"/>
    </row>
    <row r="60" spans="2:5" hidden="1" x14ac:dyDescent="0.25">
      <c r="B60" s="6" t="s">
        <v>50</v>
      </c>
      <c r="C60" s="10"/>
      <c r="D60" s="12">
        <f t="shared" si="0"/>
        <v>0</v>
      </c>
      <c r="E60" s="5"/>
    </row>
    <row r="61" spans="2:5" hidden="1" x14ac:dyDescent="0.25">
      <c r="B61" s="6" t="s">
        <v>51</v>
      </c>
      <c r="C61" s="10"/>
      <c r="D61" s="12">
        <f t="shared" si="0"/>
        <v>0</v>
      </c>
      <c r="E61" s="5"/>
    </row>
    <row r="62" spans="2:5" ht="30" hidden="1" x14ac:dyDescent="0.25">
      <c r="B62" s="6" t="s">
        <v>52</v>
      </c>
      <c r="C62" s="10"/>
      <c r="D62" s="12">
        <f t="shared" si="0"/>
        <v>0</v>
      </c>
      <c r="E62" s="5"/>
    </row>
    <row r="63" spans="2:5" hidden="1" x14ac:dyDescent="0.25">
      <c r="B63" s="6" t="s">
        <v>53</v>
      </c>
      <c r="C63" s="10"/>
      <c r="D63" s="12">
        <f t="shared" si="0"/>
        <v>0</v>
      </c>
      <c r="E63" s="5"/>
    </row>
    <row r="64" spans="2:5" x14ac:dyDescent="0.25">
      <c r="B64" s="6" t="s">
        <v>54</v>
      </c>
      <c r="C64" s="10"/>
      <c r="D64" s="12">
        <f t="shared" si="0"/>
        <v>0</v>
      </c>
      <c r="E64" s="5"/>
    </row>
    <row r="65" spans="2:5" x14ac:dyDescent="0.25">
      <c r="B65" s="6" t="s">
        <v>55</v>
      </c>
      <c r="C65" s="10"/>
      <c r="D65" s="12">
        <f t="shared" si="0"/>
        <v>0</v>
      </c>
      <c r="E65" s="5"/>
    </row>
    <row r="66" spans="2:5" hidden="1" x14ac:dyDescent="0.25">
      <c r="B66" s="6" t="s">
        <v>56</v>
      </c>
      <c r="C66" s="10"/>
      <c r="D66" s="12">
        <f t="shared" si="0"/>
        <v>0</v>
      </c>
      <c r="E66" s="5"/>
    </row>
    <row r="67" spans="2:5" hidden="1" x14ac:dyDescent="0.25">
      <c r="B67" s="6" t="s">
        <v>57</v>
      </c>
      <c r="C67" s="10"/>
      <c r="D67" s="12">
        <f t="shared" si="0"/>
        <v>0</v>
      </c>
      <c r="E67" s="5"/>
    </row>
    <row r="68" spans="2:5" ht="30" hidden="1" x14ac:dyDescent="0.25">
      <c r="B68" s="6" t="s">
        <v>58</v>
      </c>
      <c r="C68" s="10"/>
      <c r="D68" s="12">
        <f t="shared" si="0"/>
        <v>0</v>
      </c>
      <c r="E68" s="5"/>
    </row>
    <row r="69" spans="2:5" hidden="1" x14ac:dyDescent="0.25">
      <c r="B69" s="6" t="s">
        <v>59</v>
      </c>
      <c r="C69" s="10"/>
      <c r="D69" s="12">
        <f t="shared" si="0"/>
        <v>0</v>
      </c>
      <c r="E69" s="5"/>
    </row>
    <row r="70" spans="2:5" x14ac:dyDescent="0.25">
      <c r="B70" s="6" t="s">
        <v>63</v>
      </c>
      <c r="C70" s="10">
        <f>SUM(C48,C9)</f>
        <v>20977.86</v>
      </c>
      <c r="D70" s="12">
        <f t="shared" si="0"/>
        <v>41.955719999999999</v>
      </c>
      <c r="E70" s="5"/>
    </row>
    <row r="71" spans="2:5" x14ac:dyDescent="0.25">
      <c r="B71" s="5" t="s">
        <v>64</v>
      </c>
      <c r="C71" s="10"/>
      <c r="D71" s="12"/>
      <c r="E71" s="5"/>
    </row>
    <row r="72" spans="2:5" x14ac:dyDescent="0.25">
      <c r="B72" s="5" t="s">
        <v>67</v>
      </c>
      <c r="C72" s="10">
        <f>C70*10%</f>
        <v>2097.7860000000001</v>
      </c>
      <c r="D72" s="12">
        <f t="shared" si="0"/>
        <v>4.1955720000000003</v>
      </c>
      <c r="E72" s="5"/>
    </row>
    <row r="73" spans="2:5" x14ac:dyDescent="0.25">
      <c r="B73" s="5" t="s">
        <v>65</v>
      </c>
      <c r="C73" s="10">
        <f>C70*12%</f>
        <v>2517.3431999999998</v>
      </c>
      <c r="D73" s="12">
        <f t="shared" si="0"/>
        <v>5.0346864</v>
      </c>
      <c r="E73" s="5"/>
    </row>
    <row r="74" spans="2:5" x14ac:dyDescent="0.25">
      <c r="B74" s="5" t="s">
        <v>66</v>
      </c>
      <c r="C74" s="10">
        <f>C70*15%</f>
        <v>3146.6790000000001</v>
      </c>
      <c r="D74" s="12">
        <f t="shared" ref="D74:D86" si="1">C74/500</f>
        <v>6.2933580000000005</v>
      </c>
      <c r="E74" s="5"/>
    </row>
    <row r="75" spans="2:5" x14ac:dyDescent="0.25">
      <c r="B75" s="1" t="s">
        <v>68</v>
      </c>
      <c r="C75" s="10"/>
      <c r="D75" s="12">
        <f t="shared" si="1"/>
        <v>0</v>
      </c>
      <c r="E75" s="5"/>
    </row>
    <row r="76" spans="2:5" x14ac:dyDescent="0.25">
      <c r="B76" s="13" t="s">
        <v>70</v>
      </c>
      <c r="C76" s="10">
        <f>C70+C72</f>
        <v>23075.646000000001</v>
      </c>
      <c r="D76" s="12">
        <f t="shared" si="1"/>
        <v>46.151291999999998</v>
      </c>
      <c r="E76" s="5"/>
    </row>
    <row r="77" spans="2:5" x14ac:dyDescent="0.25">
      <c r="B77" s="13" t="s">
        <v>71</v>
      </c>
      <c r="C77" s="10">
        <f>C70+C73</f>
        <v>23495.2032</v>
      </c>
      <c r="D77" s="12">
        <f t="shared" si="1"/>
        <v>46.990406399999998</v>
      </c>
      <c r="E77" s="5"/>
    </row>
    <row r="78" spans="2:5" x14ac:dyDescent="0.25">
      <c r="B78" s="13" t="s">
        <v>72</v>
      </c>
      <c r="C78" s="10">
        <f>C70+C74</f>
        <v>24124.539000000001</v>
      </c>
      <c r="D78" s="12">
        <f t="shared" si="1"/>
        <v>48.249078000000004</v>
      </c>
      <c r="E78" s="5"/>
    </row>
    <row r="79" spans="2:5" x14ac:dyDescent="0.25">
      <c r="B79" s="1" t="s">
        <v>69</v>
      </c>
      <c r="C79" s="10"/>
      <c r="D79" s="12"/>
      <c r="E79" s="5"/>
    </row>
    <row r="80" spans="2:5" x14ac:dyDescent="0.25">
      <c r="B80" s="13" t="s">
        <v>70</v>
      </c>
      <c r="C80" s="10">
        <f>C76*20%</f>
        <v>4615.1292000000003</v>
      </c>
      <c r="D80" s="12">
        <f t="shared" si="1"/>
        <v>9.2302584000000003</v>
      </c>
      <c r="E80" s="5"/>
    </row>
    <row r="81" spans="2:6" x14ac:dyDescent="0.25">
      <c r="B81" s="13" t="s">
        <v>71</v>
      </c>
      <c r="C81" s="10">
        <f>C77*20%</f>
        <v>4699.0406400000002</v>
      </c>
      <c r="D81" s="12">
        <f t="shared" si="1"/>
        <v>9.3980812799999995</v>
      </c>
      <c r="E81" s="5"/>
    </row>
    <row r="82" spans="2:6" x14ac:dyDescent="0.25">
      <c r="B82" s="13" t="s">
        <v>72</v>
      </c>
      <c r="C82" s="10">
        <f>C78*20%</f>
        <v>4824.9078</v>
      </c>
      <c r="D82" s="12">
        <f t="shared" si="1"/>
        <v>9.6498156000000002</v>
      </c>
      <c r="E82" s="5"/>
    </row>
    <row r="83" spans="2:6" x14ac:dyDescent="0.25">
      <c r="B83" s="1" t="s">
        <v>73</v>
      </c>
      <c r="C83" s="10"/>
      <c r="D83" s="12"/>
      <c r="E83" s="5"/>
    </row>
    <row r="84" spans="2:6" x14ac:dyDescent="0.25">
      <c r="B84" s="13" t="s">
        <v>70</v>
      </c>
      <c r="C84" s="10">
        <f>C76+C80</f>
        <v>27690.7752</v>
      </c>
      <c r="D84" s="12">
        <f t="shared" si="1"/>
        <v>55.381550400000002</v>
      </c>
      <c r="E84" s="15">
        <f>D84*3.6</f>
        <v>199.37358144000001</v>
      </c>
    </row>
    <row r="85" spans="2:6" x14ac:dyDescent="0.25">
      <c r="B85" s="13" t="s">
        <v>71</v>
      </c>
      <c r="C85" s="10">
        <f>C77+C81</f>
        <v>28194.243839999999</v>
      </c>
      <c r="D85" s="12">
        <f t="shared" si="1"/>
        <v>56.388487679999997</v>
      </c>
      <c r="E85" s="15">
        <f>D85*3.6</f>
        <v>202.99855564800001</v>
      </c>
    </row>
    <row r="86" spans="2:6" x14ac:dyDescent="0.25">
      <c r="B86" s="13" t="s">
        <v>72</v>
      </c>
      <c r="C86" s="10">
        <f>C78+C82</f>
        <v>28949.446800000002</v>
      </c>
      <c r="D86" s="12">
        <f t="shared" si="1"/>
        <v>57.898893600000001</v>
      </c>
      <c r="E86" s="15">
        <f>D86*3.6</f>
        <v>208.43601696000002</v>
      </c>
    </row>
    <row r="89" spans="2:6" x14ac:dyDescent="0.25">
      <c r="B89" s="16" t="s">
        <v>80</v>
      </c>
      <c r="E89" s="16" t="s">
        <v>81</v>
      </c>
    </row>
    <row r="91" spans="2:6" x14ac:dyDescent="0.25">
      <c r="C91" s="16"/>
      <c r="D91" s="16"/>
      <c r="F91" s="16"/>
    </row>
  </sheetData>
  <mergeCells count="5">
    <mergeCell ref="B4:D4"/>
    <mergeCell ref="B7:B8"/>
    <mergeCell ref="C7:E7"/>
    <mergeCell ref="B5:E5"/>
    <mergeCell ref="C2:E2"/>
  </mergeCells>
  <pageMargins left="0.31496062992125984" right="0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2015-10-28T12:37:42Z</cp:lastPrinted>
  <dcterms:created xsi:type="dcterms:W3CDTF">2015-09-30T13:13:25Z</dcterms:created>
  <dcterms:modified xsi:type="dcterms:W3CDTF">2015-10-28T12:50:00Z</dcterms:modified>
</cp:coreProperties>
</file>